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3290"/>
  </bookViews>
  <sheets>
    <sheet name="Skyline Productivity" sheetId="1" r:id="rId1"/>
    <sheet name="Cañada Productivity" sheetId="2" r:id="rId2"/>
    <sheet name="CSM Productivity" sheetId="3" r:id="rId3"/>
  </sheets>
  <definedNames>
    <definedName name="_xlnm.Print_Area" localSheetId="1">'Cañada Productivity'!$A$1:$K$39</definedName>
    <definedName name="_xlnm.Print_Area" localSheetId="2">'CSM Productivity'!$A$1:$K$39</definedName>
    <definedName name="_xlnm.Print_Area" localSheetId="0">'Skyline Productivity'!$A$1:$K$39</definedName>
  </definedNames>
  <calcPr calcId="145621"/>
</workbook>
</file>

<file path=xl/calcChain.xml><?xml version="1.0" encoding="utf-8"?>
<calcChain xmlns="http://schemas.openxmlformats.org/spreadsheetml/2006/main">
  <c r="K29" i="3" l="1"/>
  <c r="H29" i="3"/>
  <c r="F29" i="3"/>
  <c r="C29" i="3"/>
  <c r="K28" i="3"/>
  <c r="H28" i="3"/>
  <c r="F28" i="3"/>
  <c r="C28" i="3"/>
  <c r="K27" i="3"/>
  <c r="H27" i="3"/>
  <c r="F27" i="3"/>
  <c r="C27" i="3"/>
  <c r="K26" i="3"/>
  <c r="H26" i="3"/>
  <c r="F26" i="3"/>
  <c r="C26" i="3"/>
  <c r="K25" i="3"/>
  <c r="K24" i="3"/>
  <c r="H24" i="3"/>
  <c r="F24" i="3"/>
  <c r="C24" i="3"/>
  <c r="K23" i="3"/>
  <c r="H23" i="3"/>
  <c r="F23" i="3"/>
  <c r="C23" i="3"/>
  <c r="K22" i="3"/>
  <c r="H22" i="3"/>
  <c r="F22" i="3"/>
  <c r="C22" i="3"/>
  <c r="K21" i="3"/>
  <c r="H21" i="3"/>
  <c r="F21" i="3"/>
  <c r="C21" i="3"/>
  <c r="K20" i="3"/>
  <c r="K19" i="3"/>
  <c r="H19" i="3"/>
  <c r="F19" i="3"/>
  <c r="C19" i="3"/>
  <c r="K18" i="3"/>
  <c r="H18" i="3"/>
  <c r="F18" i="3"/>
  <c r="C18" i="3"/>
  <c r="K17" i="3"/>
  <c r="H17" i="3"/>
  <c r="F17" i="3"/>
  <c r="C17" i="3"/>
  <c r="K16" i="3"/>
  <c r="H16" i="3"/>
  <c r="F16" i="3"/>
  <c r="C16" i="3"/>
  <c r="K15" i="3"/>
  <c r="I9" i="3"/>
  <c r="K9" i="3" s="1"/>
  <c r="H9" i="3"/>
  <c r="E9" i="3"/>
  <c r="D9" i="3"/>
  <c r="C9" i="3"/>
  <c r="K8" i="3"/>
  <c r="I8" i="3"/>
  <c r="H8" i="3"/>
  <c r="E8" i="3"/>
  <c r="F8" i="3" s="1"/>
  <c r="D8" i="3"/>
  <c r="C8" i="3"/>
  <c r="I7" i="3"/>
  <c r="K7" i="3" s="1"/>
  <c r="H7" i="3"/>
  <c r="E7" i="3"/>
  <c r="F7" i="3" s="1"/>
  <c r="D7" i="3"/>
  <c r="C7" i="3"/>
  <c r="O6" i="3"/>
  <c r="I6" i="3"/>
  <c r="K6" i="3" s="1"/>
  <c r="H6" i="3"/>
  <c r="E6" i="3"/>
  <c r="F6" i="3" s="1"/>
  <c r="D6" i="3"/>
  <c r="C6" i="3"/>
  <c r="O5" i="3"/>
  <c r="I5" i="3"/>
  <c r="K5" i="3" s="1"/>
  <c r="E5" i="3"/>
  <c r="D5" i="3"/>
  <c r="F9" i="3" l="1"/>
  <c r="K29" i="2" l="1"/>
  <c r="H29" i="2"/>
  <c r="F29" i="2"/>
  <c r="C29" i="2"/>
  <c r="K28" i="2"/>
  <c r="H28" i="2"/>
  <c r="F28" i="2"/>
  <c r="C28" i="2"/>
  <c r="K27" i="2"/>
  <c r="H27" i="2"/>
  <c r="F27" i="2"/>
  <c r="C27" i="2"/>
  <c r="K26" i="2"/>
  <c r="H26" i="2"/>
  <c r="F26" i="2"/>
  <c r="C26" i="2"/>
  <c r="K25" i="2"/>
  <c r="K24" i="2"/>
  <c r="H24" i="2"/>
  <c r="F24" i="2"/>
  <c r="C24" i="2"/>
  <c r="K23" i="2"/>
  <c r="H23" i="2"/>
  <c r="F23" i="2"/>
  <c r="C23" i="2"/>
  <c r="K22" i="2"/>
  <c r="H22" i="2"/>
  <c r="F22" i="2"/>
  <c r="C22" i="2"/>
  <c r="K21" i="2"/>
  <c r="H21" i="2"/>
  <c r="F21" i="2"/>
  <c r="C21" i="2"/>
  <c r="K20" i="2"/>
  <c r="K19" i="2"/>
  <c r="H19" i="2"/>
  <c r="F19" i="2"/>
  <c r="C19" i="2"/>
  <c r="K18" i="2"/>
  <c r="H18" i="2"/>
  <c r="F18" i="2"/>
  <c r="C18" i="2"/>
  <c r="K17" i="2"/>
  <c r="H17" i="2"/>
  <c r="F17" i="2"/>
  <c r="C17" i="2"/>
  <c r="K16" i="2"/>
  <c r="H16" i="2"/>
  <c r="F16" i="2"/>
  <c r="C16" i="2"/>
  <c r="K15" i="2"/>
  <c r="I9" i="2"/>
  <c r="K9" i="2" s="1"/>
  <c r="H9" i="2"/>
  <c r="E9" i="2"/>
  <c r="D9" i="2"/>
  <c r="C9" i="2"/>
  <c r="K8" i="2"/>
  <c r="I8" i="2"/>
  <c r="H8" i="2"/>
  <c r="E8" i="2"/>
  <c r="F8" i="2" s="1"/>
  <c r="D8" i="2"/>
  <c r="C8" i="2"/>
  <c r="I7" i="2"/>
  <c r="K7" i="2" s="1"/>
  <c r="H7" i="2"/>
  <c r="E7" i="2"/>
  <c r="F7" i="2" s="1"/>
  <c r="D7" i="2"/>
  <c r="C7" i="2"/>
  <c r="O6" i="2"/>
  <c r="I6" i="2"/>
  <c r="K6" i="2" s="1"/>
  <c r="H6" i="2"/>
  <c r="E6" i="2"/>
  <c r="F6" i="2" s="1"/>
  <c r="D6" i="2"/>
  <c r="C6" i="2"/>
  <c r="O5" i="2"/>
  <c r="I5" i="2"/>
  <c r="K5" i="2" s="1"/>
  <c r="E5" i="2"/>
  <c r="D5" i="2"/>
  <c r="F9" i="2" l="1"/>
  <c r="K29" i="1" l="1"/>
  <c r="H29" i="1"/>
  <c r="F29" i="1"/>
  <c r="C29" i="1"/>
  <c r="K28" i="1"/>
  <c r="H28" i="1"/>
  <c r="F28" i="1"/>
  <c r="C28" i="1"/>
  <c r="K27" i="1"/>
  <c r="H27" i="1"/>
  <c r="F27" i="1"/>
  <c r="C27" i="1"/>
  <c r="K26" i="1"/>
  <c r="H26" i="1"/>
  <c r="F26" i="1"/>
  <c r="C26" i="1"/>
  <c r="K25" i="1"/>
  <c r="K24" i="1"/>
  <c r="H24" i="1"/>
  <c r="F24" i="1"/>
  <c r="C24" i="1"/>
  <c r="K23" i="1"/>
  <c r="H23" i="1"/>
  <c r="F23" i="1"/>
  <c r="C23" i="1"/>
  <c r="K22" i="1"/>
  <c r="H22" i="1"/>
  <c r="F22" i="1"/>
  <c r="C22" i="1"/>
  <c r="K21" i="1"/>
  <c r="H21" i="1"/>
  <c r="F21" i="1"/>
  <c r="C21" i="1"/>
  <c r="K20" i="1"/>
  <c r="K19" i="1"/>
  <c r="H19" i="1"/>
  <c r="F19" i="1"/>
  <c r="C19" i="1"/>
  <c r="K18" i="1"/>
  <c r="H18" i="1"/>
  <c r="F18" i="1"/>
  <c r="C18" i="1"/>
  <c r="K17" i="1"/>
  <c r="H17" i="1"/>
  <c r="F17" i="1"/>
  <c r="C17" i="1"/>
  <c r="K16" i="1"/>
  <c r="H16" i="1"/>
  <c r="F16" i="1"/>
  <c r="C16" i="1"/>
  <c r="K15" i="1"/>
  <c r="I9" i="1"/>
  <c r="K9" i="1" s="1"/>
  <c r="H9" i="1"/>
  <c r="E9" i="1"/>
  <c r="D9" i="1"/>
  <c r="C9" i="1"/>
  <c r="K8" i="1"/>
  <c r="I8" i="1"/>
  <c r="H8" i="1"/>
  <c r="E8" i="1"/>
  <c r="F8" i="1" s="1"/>
  <c r="D8" i="1"/>
  <c r="C8" i="1"/>
  <c r="I7" i="1"/>
  <c r="K7" i="1" s="1"/>
  <c r="H7" i="1"/>
  <c r="F7" i="1"/>
  <c r="E7" i="1"/>
  <c r="D7" i="1"/>
  <c r="C7" i="1"/>
  <c r="O6" i="1"/>
  <c r="I6" i="1"/>
  <c r="K6" i="1" s="1"/>
  <c r="H6" i="1"/>
  <c r="E6" i="1"/>
  <c r="D6" i="1"/>
  <c r="C6" i="1"/>
  <c r="O5" i="1"/>
  <c r="N5" i="1"/>
  <c r="K5" i="1"/>
  <c r="I5" i="1"/>
  <c r="E5" i="1"/>
  <c r="F6" i="1" s="1"/>
  <c r="D5" i="1"/>
  <c r="F9" i="1" l="1"/>
</calcChain>
</file>

<file path=xl/sharedStrings.xml><?xml version="1.0" encoding="utf-8"?>
<sst xmlns="http://schemas.openxmlformats.org/spreadsheetml/2006/main" count="210" uniqueCount="53">
  <si>
    <t>Skyline College Productivity &amp; Efficiency Report</t>
  </si>
  <si>
    <t xml:space="preserve">Unique Census Headcount </t>
  </si>
  <si>
    <t>Headcount Percent Change</t>
  </si>
  <si>
    <t>FTEF</t>
  </si>
  <si>
    <t>FTES</t>
  </si>
  <si>
    <t>FTES Percent Change</t>
  </si>
  <si>
    <t>Load</t>
  </si>
  <si>
    <t>Load Percent Change</t>
  </si>
  <si>
    <t>Sections</t>
  </si>
  <si>
    <t>Fill Rates</t>
  </si>
  <si>
    <t>Census Enr/Sctn</t>
  </si>
  <si>
    <t>Census Enrollment</t>
  </si>
  <si>
    <t>End of Term Enrollment</t>
  </si>
  <si>
    <t>2008/09</t>
  </si>
  <si>
    <t xml:space="preserve"> --</t>
  </si>
  <si>
    <t>2009/10</t>
  </si>
  <si>
    <t>2010/11</t>
  </si>
  <si>
    <t>2011/12</t>
  </si>
  <si>
    <t>2012/13 YTD</t>
  </si>
  <si>
    <t>2011/12 Load Goal: 600</t>
  </si>
  <si>
    <t xml:space="preserve">2011/12 FTES Goal: </t>
  </si>
  <si>
    <t>2012/13 Load Goal: 600</t>
  </si>
  <si>
    <t xml:space="preserve">2012/13 FTES Goal: </t>
  </si>
  <si>
    <t>Fall 2008</t>
  </si>
  <si>
    <t xml:space="preserve"> ---</t>
  </si>
  <si>
    <t>Fall 2009</t>
  </si>
  <si>
    <t>Fall 2010</t>
  </si>
  <si>
    <t>Fall 2011</t>
  </si>
  <si>
    <t>Fall 2012</t>
  </si>
  <si>
    <t>Spring 2009</t>
  </si>
  <si>
    <t>Spring 2010</t>
  </si>
  <si>
    <t>Spring 2011</t>
  </si>
  <si>
    <t>Spring 2012</t>
  </si>
  <si>
    <t>Spring 2013**</t>
  </si>
  <si>
    <t>Summer 2008</t>
  </si>
  <si>
    <t>Summer 2009</t>
  </si>
  <si>
    <t>Summer 2010</t>
  </si>
  <si>
    <t>Summer 2011</t>
  </si>
  <si>
    <t>Summer 2012</t>
  </si>
  <si>
    <t>**Spring 2013 numbers are to-date; all previous terms are actual end-of-term figures.</t>
  </si>
  <si>
    <t>Census enrollment: Number of course enrollments (duplicated) at census.</t>
  </si>
  <si>
    <t>End of Term Enrollment: # of course enrollments (duplicated) at the end of term.  For current term, this figure rolls until term ends.</t>
  </si>
  <si>
    <t>FTEF: Total number full time equivalent faculty assigned - DOES NOT INCLUDE FTEF FROM OC / CONTRACT COURSES</t>
  </si>
  <si>
    <t>FTES: Total number of full time student enrolled at first census.</t>
  </si>
  <si>
    <t>Load: The ratio of WSCH to FTEF, used to measure productvitiy; Sections: Total number of sections offered per semeter.</t>
  </si>
  <si>
    <t>Fill Rates: The percent a class fills/enrolls based on capacity or enrollment maximum defined in the curriculum</t>
  </si>
  <si>
    <t xml:space="preserve">   (does not include positive attendance, open entry/open exit, or independent study classes).</t>
  </si>
  <si>
    <t>Office of Planning, Research &amp; Institutional Effectiveness</t>
  </si>
  <si>
    <t>Cañada Productivity &amp; Efficiency Report</t>
  </si>
  <si>
    <t>2011/12 Load Goal:</t>
  </si>
  <si>
    <t>2012/13 Load Goal:</t>
  </si>
  <si>
    <t>** Spring 2013 numbers are to-date; all previous terms are actual end-of-term figures.</t>
  </si>
  <si>
    <t>CSM Productivity &amp; Efficiency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</si>
</sst>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[$-409]mmmm\ d\,\ yyyy;@"/>
    <numFmt numFmtId="165" formatCode="#,##0.0"/>
    <numFmt numFmtId="166" formatCode="0.0%"/>
    <numFmt numFmtId="167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5" fontId="3" fillId="0" borderId="3" xfId="0" quotePrefix="1" applyNumberFormat="1" applyFont="1" applyBorder="1" applyAlignment="1">
      <alignment horizontal="center"/>
    </xf>
    <xf numFmtId="15" fontId="3" fillId="0" borderId="4" xfId="0" quotePrefix="1" applyNumberFormat="1" applyFont="1" applyBorder="1" applyAlignment="1">
      <alignment horizontal="center"/>
    </xf>
    <xf numFmtId="0" fontId="4" fillId="0" borderId="0" xfId="0" applyFont="1"/>
    <xf numFmtId="165" fontId="4" fillId="0" borderId="0" xfId="0" applyNumberFormat="1" applyFont="1"/>
    <xf numFmtId="3" fontId="4" fillId="0" borderId="0" xfId="0" applyNumberFormat="1" applyFont="1"/>
    <xf numFmtId="3" fontId="4" fillId="0" borderId="3" xfId="0" applyNumberFormat="1" applyFont="1" applyBorder="1"/>
    <xf numFmtId="3" fontId="4" fillId="0" borderId="4" xfId="0" applyNumberFormat="1" applyFont="1" applyBorder="1"/>
    <xf numFmtId="0" fontId="5" fillId="0" borderId="0" xfId="0" applyFont="1"/>
    <xf numFmtId="0" fontId="6" fillId="0" borderId="5" xfId="0" applyFont="1" applyBorder="1" applyAlignment="1">
      <alignment horizontal="center" wrapText="1"/>
    </xf>
    <xf numFmtId="165" fontId="6" fillId="0" borderId="0" xfId="0" applyNumberFormat="1" applyFont="1" applyAlignment="1">
      <alignment horizontal="center" wrapText="1"/>
    </xf>
    <xf numFmtId="3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 wrapText="1"/>
    </xf>
    <xf numFmtId="166" fontId="6" fillId="0" borderId="0" xfId="2" applyNumberFormat="1" applyFont="1" applyAlignment="1">
      <alignment horizontal="center" wrapText="1"/>
    </xf>
    <xf numFmtId="3" fontId="6" fillId="0" borderId="3" xfId="0" applyNumberFormat="1" applyFont="1" applyBorder="1" applyAlignment="1">
      <alignment horizontal="center" wrapText="1"/>
    </xf>
    <xf numFmtId="3" fontId="6" fillId="0" borderId="4" xfId="0" applyNumberFormat="1" applyFont="1" applyBorder="1" applyAlignment="1">
      <alignment horizontal="center" wrapText="1"/>
    </xf>
    <xf numFmtId="0" fontId="7" fillId="2" borderId="6" xfId="0" applyFont="1" applyFill="1" applyBorder="1" applyAlignment="1">
      <alignment vertical="center" wrapText="1"/>
    </xf>
    <xf numFmtId="3" fontId="4" fillId="3" borderId="7" xfId="0" applyNumberFormat="1" applyFont="1" applyFill="1" applyBorder="1" applyAlignment="1">
      <alignment horizontal="center" vertical="center"/>
    </xf>
    <xf numFmtId="166" fontId="4" fillId="3" borderId="6" xfId="2" applyNumberFormat="1" applyFont="1" applyFill="1" applyBorder="1" applyAlignment="1">
      <alignment horizontal="center" vertical="center"/>
    </xf>
    <xf numFmtId="165" fontId="4" fillId="4" borderId="6" xfId="1" applyNumberFormat="1" applyFont="1" applyFill="1" applyBorder="1" applyAlignment="1">
      <alignment horizontal="center" vertical="center" wrapText="1"/>
    </xf>
    <xf numFmtId="3" fontId="4" fillId="5" borderId="7" xfId="1" applyNumberFormat="1" applyFont="1" applyFill="1" applyBorder="1" applyAlignment="1">
      <alignment horizontal="center" vertical="center"/>
    </xf>
    <xf numFmtId="166" fontId="4" fillId="5" borderId="6" xfId="2" applyNumberFormat="1" applyFont="1" applyFill="1" applyBorder="1" applyAlignment="1">
      <alignment horizontal="center" vertical="center"/>
    </xf>
    <xf numFmtId="3" fontId="4" fillId="6" borderId="7" xfId="0" applyNumberFormat="1" applyFont="1" applyFill="1" applyBorder="1" applyAlignment="1">
      <alignment horizontal="center" vertical="center" wrapText="1"/>
    </xf>
    <xf numFmtId="166" fontId="4" fillId="6" borderId="6" xfId="2" applyNumberFormat="1" applyFont="1" applyFill="1" applyBorder="1" applyAlignment="1">
      <alignment horizontal="center" vertical="center"/>
    </xf>
    <xf numFmtId="3" fontId="4" fillId="7" borderId="6" xfId="1" applyNumberFormat="1" applyFont="1" applyFill="1" applyBorder="1" applyAlignment="1">
      <alignment horizontal="center" vertical="center"/>
    </xf>
    <xf numFmtId="166" fontId="4" fillId="8" borderId="6" xfId="2" applyNumberFormat="1" applyFont="1" applyFill="1" applyBorder="1" applyAlignment="1">
      <alignment horizontal="center" vertical="center" wrapText="1"/>
    </xf>
    <xf numFmtId="167" fontId="4" fillId="9" borderId="6" xfId="2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3" fontId="4" fillId="10" borderId="8" xfId="1" applyNumberFormat="1" applyFont="1" applyFill="1" applyBorder="1" applyAlignment="1">
      <alignment horizontal="center" vertical="center" wrapText="1"/>
    </xf>
    <xf numFmtId="3" fontId="4" fillId="3" borderId="6" xfId="0" applyNumberFormat="1" applyFont="1" applyFill="1" applyBorder="1" applyAlignment="1">
      <alignment horizontal="center" vertical="center"/>
    </xf>
    <xf numFmtId="3" fontId="4" fillId="6" borderId="6" xfId="0" quotePrefix="1" applyNumberFormat="1" applyFont="1" applyFill="1" applyBorder="1" applyAlignment="1">
      <alignment horizontal="center" vertical="center" wrapText="1"/>
    </xf>
    <xf numFmtId="166" fontId="4" fillId="6" borderId="6" xfId="2" quotePrefix="1" applyNumberFormat="1" applyFont="1" applyFill="1" applyBorder="1" applyAlignment="1">
      <alignment horizontal="center" vertical="center"/>
    </xf>
    <xf numFmtId="3" fontId="4" fillId="3" borderId="6" xfId="0" quotePrefix="1" applyNumberFormat="1" applyFont="1" applyFill="1" applyBorder="1" applyAlignment="1">
      <alignment horizontal="center" vertical="center"/>
    </xf>
    <xf numFmtId="3" fontId="4" fillId="6" borderId="5" xfId="0" quotePrefix="1" applyNumberFormat="1" applyFont="1" applyFill="1" applyBorder="1" applyAlignment="1">
      <alignment horizontal="center" vertical="center" wrapText="1"/>
    </xf>
    <xf numFmtId="3" fontId="4" fillId="5" borderId="6" xfId="1" applyNumberFormat="1" applyFont="1" applyFill="1" applyBorder="1" applyAlignment="1">
      <alignment horizontal="center" vertical="center"/>
    </xf>
    <xf numFmtId="165" fontId="5" fillId="0" borderId="0" xfId="0" applyNumberFormat="1" applyFont="1"/>
    <xf numFmtId="3" fontId="5" fillId="0" borderId="0" xfId="0" applyNumberFormat="1" applyFont="1"/>
    <xf numFmtId="166" fontId="5" fillId="0" borderId="0" xfId="2" applyNumberFormat="1" applyFont="1"/>
    <xf numFmtId="3" fontId="5" fillId="0" borderId="3" xfId="0" applyNumberFormat="1" applyFont="1" applyBorder="1"/>
    <xf numFmtId="3" fontId="5" fillId="0" borderId="4" xfId="0" applyNumberFormat="1" applyFont="1" applyBorder="1"/>
    <xf numFmtId="0" fontId="4" fillId="0" borderId="0" xfId="0" applyFont="1" applyBorder="1"/>
    <xf numFmtId="3" fontId="3" fillId="0" borderId="9" xfId="0" applyNumberFormat="1" applyFont="1" applyBorder="1" applyAlignment="1"/>
    <xf numFmtId="3" fontId="5" fillId="0" borderId="10" xfId="0" applyNumberFormat="1" applyFont="1" applyBorder="1" applyAlignment="1"/>
    <xf numFmtId="0" fontId="5" fillId="0" borderId="10" xfId="0" applyFont="1" applyBorder="1" applyAlignment="1"/>
    <xf numFmtId="3" fontId="3" fillId="0" borderId="10" xfId="0" applyNumberFormat="1" applyFont="1" applyBorder="1" applyAlignment="1">
      <alignment horizontal="right"/>
    </xf>
    <xf numFmtId="3" fontId="3" fillId="0" borderId="11" xfId="0" applyNumberFormat="1" applyFont="1" applyBorder="1" applyAlignment="1">
      <alignment horizontal="center"/>
    </xf>
    <xf numFmtId="0" fontId="5" fillId="0" borderId="0" xfId="0" applyFont="1" applyAlignment="1"/>
    <xf numFmtId="3" fontId="3" fillId="0" borderId="12" xfId="0" applyNumberFormat="1" applyFont="1" applyBorder="1" applyAlignment="1"/>
    <xf numFmtId="3" fontId="5" fillId="0" borderId="13" xfId="0" applyNumberFormat="1" applyFont="1" applyBorder="1" applyAlignment="1"/>
    <xf numFmtId="3" fontId="3" fillId="0" borderId="13" xfId="0" applyNumberFormat="1" applyFont="1" applyBorder="1" applyAlignment="1">
      <alignment horizontal="left"/>
    </xf>
    <xf numFmtId="0" fontId="5" fillId="0" borderId="13" xfId="0" applyFont="1" applyBorder="1" applyAlignment="1"/>
    <xf numFmtId="3" fontId="3" fillId="0" borderId="13" xfId="0" applyNumberFormat="1" applyFont="1" applyBorder="1" applyAlignment="1">
      <alignment horizontal="right"/>
    </xf>
    <xf numFmtId="3" fontId="3" fillId="0" borderId="14" xfId="0" applyNumberFormat="1" applyFont="1" applyBorder="1" applyAlignment="1">
      <alignment horizontal="center"/>
    </xf>
    <xf numFmtId="0" fontId="7" fillId="2" borderId="7" xfId="0" applyFont="1" applyFill="1" applyBorder="1" applyAlignment="1">
      <alignment vertical="center"/>
    </xf>
    <xf numFmtId="165" fontId="4" fillId="4" borderId="7" xfId="0" applyNumberFormat="1" applyFont="1" applyFill="1" applyBorder="1" applyAlignment="1">
      <alignment horizontal="center" vertical="center"/>
    </xf>
    <xf numFmtId="3" fontId="4" fillId="6" borderId="7" xfId="0" applyNumberFormat="1" applyFont="1" applyFill="1" applyBorder="1" applyAlignment="1">
      <alignment horizontal="center" vertical="center"/>
    </xf>
    <xf numFmtId="166" fontId="4" fillId="6" borderId="7" xfId="2" applyNumberFormat="1" applyFont="1" applyFill="1" applyBorder="1" applyAlignment="1">
      <alignment horizontal="center" vertical="center"/>
    </xf>
    <xf numFmtId="3" fontId="4" fillId="7" borderId="7" xfId="1" applyNumberFormat="1" applyFont="1" applyFill="1" applyBorder="1" applyAlignment="1">
      <alignment horizontal="center" vertical="center"/>
    </xf>
    <xf numFmtId="166" fontId="4" fillId="8" borderId="7" xfId="2" applyNumberFormat="1" applyFont="1" applyFill="1" applyBorder="1" applyAlignment="1">
      <alignment horizontal="center" vertical="center"/>
    </xf>
    <xf numFmtId="167" fontId="4" fillId="9" borderId="7" xfId="2" applyNumberFormat="1" applyFont="1" applyFill="1" applyBorder="1" applyAlignment="1">
      <alignment horizontal="center" vertical="center"/>
    </xf>
    <xf numFmtId="3" fontId="4" fillId="10" borderId="8" xfId="1" applyNumberFormat="1" applyFont="1" applyFill="1" applyBorder="1" applyAlignment="1">
      <alignment horizontal="center" vertical="center"/>
    </xf>
    <xf numFmtId="3" fontId="4" fillId="0" borderId="8" xfId="1" applyNumberFormat="1" applyFont="1" applyBorder="1" applyAlignment="1">
      <alignment horizontal="center" vertical="center"/>
    </xf>
    <xf numFmtId="166" fontId="4" fillId="3" borderId="7" xfId="2" applyNumberFormat="1" applyFont="1" applyFill="1" applyBorder="1" applyAlignment="1">
      <alignment horizontal="center" vertical="center"/>
    </xf>
    <xf numFmtId="166" fontId="4" fillId="5" borderId="7" xfId="2" quotePrefix="1" applyNumberFormat="1" applyFont="1" applyFill="1" applyBorder="1" applyAlignment="1">
      <alignment horizontal="center" vertical="center"/>
    </xf>
    <xf numFmtId="3" fontId="4" fillId="6" borderId="7" xfId="0" quotePrefix="1" applyNumberFormat="1" applyFont="1" applyFill="1" applyBorder="1" applyAlignment="1">
      <alignment horizontal="center" vertical="center"/>
    </xf>
    <xf numFmtId="166" fontId="4" fillId="6" borderId="7" xfId="2" quotePrefix="1" applyNumberFormat="1" applyFont="1" applyFill="1" applyBorder="1" applyAlignment="1">
      <alignment horizontal="center" vertical="center"/>
    </xf>
    <xf numFmtId="166" fontId="4" fillId="3" borderId="7" xfId="2" quotePrefix="1" applyNumberFormat="1" applyFont="1" applyFill="1" applyBorder="1" applyAlignment="1">
      <alignment horizontal="center" vertical="center"/>
    </xf>
    <xf numFmtId="3" fontId="4" fillId="10" borderId="15" xfId="1" applyNumberFormat="1" applyFont="1" applyFill="1" applyBorder="1" applyAlignment="1">
      <alignment horizontal="center" vertical="center"/>
    </xf>
    <xf numFmtId="3" fontId="4" fillId="0" borderId="15" xfId="1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166" fontId="4" fillId="3" borderId="6" xfId="2" quotePrefix="1" applyNumberFormat="1" applyFont="1" applyFill="1" applyBorder="1" applyAlignment="1">
      <alignment horizontal="center" vertical="center"/>
    </xf>
    <xf numFmtId="165" fontId="4" fillId="4" borderId="6" xfId="0" applyNumberFormat="1" applyFont="1" applyFill="1" applyBorder="1" applyAlignment="1">
      <alignment horizontal="center" vertical="center"/>
    </xf>
    <xf numFmtId="166" fontId="4" fillId="5" borderId="6" xfId="2" quotePrefix="1" applyNumberFormat="1" applyFont="1" applyFill="1" applyBorder="1" applyAlignment="1">
      <alignment horizontal="center" vertical="center"/>
    </xf>
    <xf numFmtId="3" fontId="4" fillId="6" borderId="6" xfId="0" quotePrefix="1" applyNumberFormat="1" applyFont="1" applyFill="1" applyBorder="1" applyAlignment="1">
      <alignment horizontal="center" vertical="center"/>
    </xf>
    <xf numFmtId="166" fontId="4" fillId="8" borderId="6" xfId="2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3" fontId="4" fillId="3" borderId="0" xfId="0" applyNumberFormat="1" applyFont="1" applyFill="1" applyBorder="1" applyAlignment="1">
      <alignment horizontal="center" vertical="center"/>
    </xf>
    <xf numFmtId="166" fontId="4" fillId="3" borderId="0" xfId="2" applyNumberFormat="1" applyFont="1" applyFill="1" applyBorder="1" applyAlignment="1">
      <alignment horizontal="center" vertical="center"/>
    </xf>
    <xf numFmtId="165" fontId="4" fillId="4" borderId="0" xfId="0" applyNumberFormat="1" applyFont="1" applyFill="1" applyBorder="1" applyAlignment="1">
      <alignment horizontal="center" vertical="center"/>
    </xf>
    <xf numFmtId="3" fontId="4" fillId="5" borderId="0" xfId="1" applyNumberFormat="1" applyFont="1" applyFill="1" applyBorder="1" applyAlignment="1">
      <alignment horizontal="center" vertical="center"/>
    </xf>
    <xf numFmtId="166" fontId="4" fillId="5" borderId="0" xfId="2" applyNumberFormat="1" applyFont="1" applyFill="1" applyBorder="1" applyAlignment="1">
      <alignment horizontal="center" vertical="center"/>
    </xf>
    <xf numFmtId="3" fontId="4" fillId="6" borderId="0" xfId="0" applyNumberFormat="1" applyFont="1" applyFill="1" applyBorder="1" applyAlignment="1">
      <alignment horizontal="center" vertical="center"/>
    </xf>
    <xf numFmtId="166" fontId="4" fillId="6" borderId="0" xfId="2" applyNumberFormat="1" applyFont="1" applyFill="1" applyBorder="1" applyAlignment="1">
      <alignment horizontal="center" vertical="center"/>
    </xf>
    <xf numFmtId="3" fontId="4" fillId="7" borderId="0" xfId="1" applyNumberFormat="1" applyFont="1" applyFill="1" applyBorder="1" applyAlignment="1">
      <alignment horizontal="center" vertical="center"/>
    </xf>
    <xf numFmtId="166" fontId="4" fillId="8" borderId="0" xfId="2" applyNumberFormat="1" applyFont="1" applyFill="1" applyBorder="1" applyAlignment="1">
      <alignment horizontal="center" vertical="center"/>
    </xf>
    <xf numFmtId="167" fontId="4" fillId="9" borderId="0" xfId="2" applyNumberFormat="1" applyFont="1" applyFill="1" applyBorder="1" applyAlignment="1">
      <alignment horizontal="center" vertical="center"/>
    </xf>
    <xf numFmtId="3" fontId="4" fillId="10" borderId="16" xfId="1" applyNumberFormat="1" applyFont="1" applyFill="1" applyBorder="1" applyAlignment="1">
      <alignment horizontal="center" vertical="center"/>
    </xf>
    <xf numFmtId="3" fontId="4" fillId="0" borderId="16" xfId="1" applyNumberFormat="1" applyFont="1" applyBorder="1" applyAlignment="1">
      <alignment horizontal="center" vertical="center"/>
    </xf>
    <xf numFmtId="166" fontId="4" fillId="5" borderId="7" xfId="2" applyNumberFormat="1" applyFont="1" applyFill="1" applyBorder="1" applyAlignment="1">
      <alignment horizontal="center" vertical="center"/>
    </xf>
    <xf numFmtId="3" fontId="4" fillId="3" borderId="7" xfId="0" quotePrefix="1" applyNumberFormat="1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vertical="center"/>
    </xf>
    <xf numFmtId="3" fontId="4" fillId="3" borderId="18" xfId="0" quotePrefix="1" applyNumberFormat="1" applyFont="1" applyFill="1" applyBorder="1" applyAlignment="1">
      <alignment horizontal="center" vertical="center"/>
    </xf>
    <xf numFmtId="166" fontId="4" fillId="3" borderId="18" xfId="2" quotePrefix="1" applyNumberFormat="1" applyFont="1" applyFill="1" applyBorder="1" applyAlignment="1">
      <alignment horizontal="center" vertical="center"/>
    </xf>
    <xf numFmtId="165" fontId="4" fillId="4" borderId="18" xfId="0" applyNumberFormat="1" applyFont="1" applyFill="1" applyBorder="1" applyAlignment="1">
      <alignment horizontal="center" vertical="center"/>
    </xf>
    <xf numFmtId="3" fontId="4" fillId="5" borderId="18" xfId="1" applyNumberFormat="1" applyFont="1" applyFill="1" applyBorder="1" applyAlignment="1">
      <alignment horizontal="center" vertical="center"/>
    </xf>
    <xf numFmtId="166" fontId="4" fillId="5" borderId="18" xfId="2" quotePrefix="1" applyNumberFormat="1" applyFont="1" applyFill="1" applyBorder="1" applyAlignment="1">
      <alignment horizontal="center" vertical="center"/>
    </xf>
    <xf numFmtId="3" fontId="4" fillId="6" borderId="18" xfId="0" applyNumberFormat="1" applyFont="1" applyFill="1" applyBorder="1" applyAlignment="1">
      <alignment horizontal="center" vertical="center"/>
    </xf>
    <xf numFmtId="166" fontId="4" fillId="6" borderId="18" xfId="2" quotePrefix="1" applyNumberFormat="1" applyFont="1" applyFill="1" applyBorder="1" applyAlignment="1">
      <alignment horizontal="center" vertical="center"/>
    </xf>
    <xf numFmtId="3" fontId="4" fillId="7" borderId="18" xfId="1" applyNumberFormat="1" applyFont="1" applyFill="1" applyBorder="1" applyAlignment="1">
      <alignment horizontal="center" vertical="center"/>
    </xf>
    <xf numFmtId="166" fontId="4" fillId="8" borderId="18" xfId="2" applyNumberFormat="1" applyFont="1" applyFill="1" applyBorder="1" applyAlignment="1">
      <alignment horizontal="center" vertical="center"/>
    </xf>
    <xf numFmtId="167" fontId="4" fillId="9" borderId="19" xfId="2" applyNumberFormat="1" applyFont="1" applyFill="1" applyBorder="1" applyAlignment="1">
      <alignment horizontal="center" vertical="center"/>
    </xf>
    <xf numFmtId="3" fontId="4" fillId="10" borderId="20" xfId="1" applyNumberFormat="1" applyFont="1" applyFill="1" applyBorder="1" applyAlignment="1">
      <alignment horizontal="center" vertical="center"/>
    </xf>
    <xf numFmtId="3" fontId="4" fillId="0" borderId="21" xfId="1" applyNumberFormat="1" applyFont="1" applyBorder="1" applyAlignment="1">
      <alignment horizontal="center" vertical="center"/>
    </xf>
    <xf numFmtId="166" fontId="4" fillId="3" borderId="5" xfId="2" applyNumberFormat="1" applyFont="1" applyFill="1" applyBorder="1" applyAlignment="1">
      <alignment horizontal="center" vertical="center"/>
    </xf>
    <xf numFmtId="0" fontId="8" fillId="0" borderId="0" xfId="0" applyFont="1"/>
    <xf numFmtId="165" fontId="8" fillId="0" borderId="0" xfId="0" applyNumberFormat="1" applyFont="1"/>
    <xf numFmtId="3" fontId="8" fillId="0" borderId="0" xfId="0" applyNumberFormat="1" applyFont="1"/>
    <xf numFmtId="3" fontId="8" fillId="0" borderId="3" xfId="0" applyNumberFormat="1" applyFont="1" applyBorder="1"/>
    <xf numFmtId="3" fontId="8" fillId="0" borderId="4" xfId="0" applyNumberFormat="1" applyFont="1" applyBorder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8" fillId="0" borderId="0" xfId="0" applyFont="1" applyAlignment="1"/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165" fontId="4" fillId="4" borderId="6" xfId="1" applyNumberFormat="1" applyFont="1" applyFill="1" applyBorder="1" applyAlignment="1">
      <alignment horizontal="center" vertical="center"/>
    </xf>
    <xf numFmtId="3" fontId="4" fillId="6" borderId="6" xfId="0" applyNumberFormat="1" applyFont="1" applyFill="1" applyBorder="1" applyAlignment="1">
      <alignment horizontal="center" vertical="center"/>
    </xf>
    <xf numFmtId="3" fontId="4" fillId="0" borderId="22" xfId="1" applyNumberFormat="1" applyFont="1" applyBorder="1" applyAlignment="1">
      <alignment horizontal="center" vertical="center"/>
    </xf>
    <xf numFmtId="0" fontId="7" fillId="2" borderId="23" xfId="0" applyFont="1" applyFill="1" applyBorder="1" applyAlignment="1">
      <alignment vertical="center"/>
    </xf>
    <xf numFmtId="0" fontId="7" fillId="2" borderId="5" xfId="0" applyFont="1" applyFill="1" applyBorder="1" applyAlignment="1">
      <alignment vertical="center"/>
    </xf>
    <xf numFmtId="3" fontId="4" fillId="3" borderId="5" xfId="0" applyNumberFormat="1" applyFont="1" applyFill="1" applyBorder="1" applyAlignment="1">
      <alignment horizontal="center" vertical="center"/>
    </xf>
    <xf numFmtId="165" fontId="4" fillId="4" borderId="5" xfId="0" applyNumberFormat="1" applyFont="1" applyFill="1" applyBorder="1" applyAlignment="1">
      <alignment horizontal="center" vertical="center"/>
    </xf>
    <xf numFmtId="3" fontId="4" fillId="5" borderId="5" xfId="1" applyNumberFormat="1" applyFont="1" applyFill="1" applyBorder="1" applyAlignment="1">
      <alignment horizontal="center" vertical="center"/>
    </xf>
    <xf numFmtId="166" fontId="4" fillId="5" borderId="5" xfId="2" quotePrefix="1" applyNumberFormat="1" applyFont="1" applyFill="1" applyBorder="1" applyAlignment="1">
      <alignment horizontal="center" vertical="center"/>
    </xf>
    <xf numFmtId="3" fontId="4" fillId="6" borderId="5" xfId="0" quotePrefix="1" applyNumberFormat="1" applyFont="1" applyFill="1" applyBorder="1" applyAlignment="1">
      <alignment horizontal="center" vertical="center"/>
    </xf>
    <xf numFmtId="166" fontId="4" fillId="6" borderId="5" xfId="2" applyNumberFormat="1" applyFont="1" applyFill="1" applyBorder="1" applyAlignment="1">
      <alignment horizontal="center" vertical="center"/>
    </xf>
    <xf numFmtId="3" fontId="4" fillId="7" borderId="5" xfId="1" applyNumberFormat="1" applyFont="1" applyFill="1" applyBorder="1" applyAlignment="1">
      <alignment horizontal="center" vertical="center"/>
    </xf>
    <xf numFmtId="166" fontId="4" fillId="8" borderId="5" xfId="2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164" fontId="3" fillId="0" borderId="0" xfId="0" quotePrefix="1" applyNumberFormat="1" applyFont="1" applyAlignment="1">
      <alignment horizontal="center"/>
    </xf>
    <xf numFmtId="0" fontId="5" fillId="0" borderId="0" xfId="0" applyFont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tabSelected="1" zoomScaleNormal="100" workbookViewId="0">
      <selection activeCell="L1" sqref="L1:O1048576"/>
    </sheetView>
  </sheetViews>
  <sheetFormatPr defaultColWidth="9.140625" defaultRowHeight="15" x14ac:dyDescent="0.25"/>
  <cols>
    <col min="1" max="1" width="15.140625" style="5" customWidth="1"/>
    <col min="2" max="2" width="9.42578125" style="5" customWidth="1"/>
    <col min="3" max="3" width="9.7109375" style="6" customWidth="1"/>
    <col min="4" max="4" width="8.28515625" style="7" customWidth="1"/>
    <col min="5" max="5" width="8.28515625" style="5" customWidth="1"/>
    <col min="6" max="6" width="8.28515625" style="7" customWidth="1"/>
    <col min="7" max="7" width="8.28515625" style="5" customWidth="1"/>
    <col min="8" max="9" width="8.28515625" style="7" customWidth="1"/>
    <col min="10" max="10" width="8.7109375" style="5" customWidth="1"/>
    <col min="11" max="11" width="7.85546875" bestFit="1" customWidth="1"/>
    <col min="12" max="12" width="9.140625" hidden="1" customWidth="1"/>
    <col min="13" max="13" width="9.7109375" style="8" hidden="1" customWidth="1"/>
    <col min="14" max="14" width="9.7109375" style="9" hidden="1" customWidth="1"/>
    <col min="15" max="15" width="9.7109375" hidden="1" customWidth="1"/>
    <col min="16" max="21" width="9.140625" customWidth="1"/>
  </cols>
  <sheetData>
    <row r="1" spans="1:15" ht="18" customHeight="1" x14ac:dyDescent="0.25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M1"/>
      <c r="N1" s="1"/>
      <c r="O1" s="2"/>
    </row>
    <row r="2" spans="1:15" x14ac:dyDescent="0.25">
      <c r="A2" s="132">
        <v>41395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M2"/>
      <c r="N2" s="3"/>
      <c r="O2" s="4"/>
    </row>
    <row r="3" spans="1:15" ht="12" customHeight="1" x14ac:dyDescent="0.25">
      <c r="M3"/>
      <c r="N3" s="8"/>
      <c r="O3" s="9"/>
    </row>
    <row r="4" spans="1:15" ht="42.75" customHeight="1" x14ac:dyDescent="0.25">
      <c r="A4" s="10"/>
      <c r="B4" s="11" t="s">
        <v>1</v>
      </c>
      <c r="C4" s="11" t="s">
        <v>2</v>
      </c>
      <c r="D4" s="12" t="s">
        <v>3</v>
      </c>
      <c r="E4" s="13" t="s">
        <v>4</v>
      </c>
      <c r="F4" s="14" t="s">
        <v>5</v>
      </c>
      <c r="G4" s="13" t="s">
        <v>6</v>
      </c>
      <c r="H4" s="14" t="s">
        <v>7</v>
      </c>
      <c r="I4" s="13" t="s">
        <v>8</v>
      </c>
      <c r="J4" s="15" t="s">
        <v>9</v>
      </c>
      <c r="K4" s="14" t="s">
        <v>10</v>
      </c>
      <c r="M4"/>
      <c r="N4" s="16" t="s">
        <v>11</v>
      </c>
      <c r="O4" s="17" t="s">
        <v>12</v>
      </c>
    </row>
    <row r="5" spans="1:15" s="29" customFormat="1" ht="27" customHeight="1" x14ac:dyDescent="0.25">
      <c r="A5" s="18" t="s">
        <v>13</v>
      </c>
      <c r="B5" s="19">
        <v>16847</v>
      </c>
      <c r="C5" s="20" t="s">
        <v>14</v>
      </c>
      <c r="D5" s="21">
        <f t="shared" ref="D5:E7" si="0">+D15+D20+D25</f>
        <v>414</v>
      </c>
      <c r="E5" s="22">
        <f t="shared" si="0"/>
        <v>8120</v>
      </c>
      <c r="F5" s="23" t="s">
        <v>14</v>
      </c>
      <c r="G5" s="24">
        <v>589</v>
      </c>
      <c r="H5" s="25" t="s">
        <v>14</v>
      </c>
      <c r="I5" s="26">
        <f>+I15+I20+I25</f>
        <v>2450</v>
      </c>
      <c r="J5" s="27">
        <v>0.86499999999999999</v>
      </c>
      <c r="K5" s="28">
        <f>+N5/I5</f>
        <v>24.698775510204083</v>
      </c>
      <c r="N5" s="30">
        <f>+N15+N20+N25</f>
        <v>60512</v>
      </c>
      <c r="O5" s="30">
        <f>+O15+O20+O25</f>
        <v>49195</v>
      </c>
    </row>
    <row r="6" spans="1:15" s="29" customFormat="1" ht="27" customHeight="1" x14ac:dyDescent="0.25">
      <c r="A6" s="18" t="s">
        <v>15</v>
      </c>
      <c r="B6" s="31">
        <v>18021</v>
      </c>
      <c r="C6" s="20">
        <f>(B6-B5)/B5</f>
        <v>6.9685997506974531E-2</v>
      </c>
      <c r="D6" s="21">
        <f t="shared" si="0"/>
        <v>408.4</v>
      </c>
      <c r="E6" s="22">
        <f t="shared" si="0"/>
        <v>8809</v>
      </c>
      <c r="F6" s="23">
        <f>(E6-E5)/E5</f>
        <v>8.4852216748768472E-2</v>
      </c>
      <c r="G6" s="32">
        <v>647</v>
      </c>
      <c r="H6" s="33">
        <f>(G6-G5)/G5</f>
        <v>9.8471986417657045E-2</v>
      </c>
      <c r="I6" s="26">
        <f>+I16+I21+I26</f>
        <v>2389</v>
      </c>
      <c r="J6" s="27">
        <v>0.94199999999999995</v>
      </c>
      <c r="K6" s="28">
        <f>+N6/I6</f>
        <v>27.601925491837591</v>
      </c>
      <c r="N6" s="30">
        <v>65941</v>
      </c>
      <c r="O6" s="30">
        <f>+O16+O21+O26</f>
        <v>54822</v>
      </c>
    </row>
    <row r="7" spans="1:15" s="29" customFormat="1" ht="27" customHeight="1" x14ac:dyDescent="0.25">
      <c r="A7" s="18" t="s">
        <v>16</v>
      </c>
      <c r="B7" s="34">
        <v>17307</v>
      </c>
      <c r="C7" s="20">
        <f>(B7-B6)/B6</f>
        <v>-3.9620442816713834E-2</v>
      </c>
      <c r="D7" s="21">
        <f t="shared" si="0"/>
        <v>395.40000000000003</v>
      </c>
      <c r="E7" s="22">
        <f t="shared" si="0"/>
        <v>8351</v>
      </c>
      <c r="F7" s="23">
        <f>(E7-E6)/E6</f>
        <v>-5.199228062209104E-2</v>
      </c>
      <c r="G7" s="35">
        <v>634</v>
      </c>
      <c r="H7" s="33">
        <f>(G7-G6)/G6</f>
        <v>-2.009273570324575E-2</v>
      </c>
      <c r="I7" s="26">
        <f>+I17+I22+I27</f>
        <v>2196</v>
      </c>
      <c r="J7" s="27">
        <v>0.95399999999999996</v>
      </c>
      <c r="K7" s="28">
        <f>+N7/I7</f>
        <v>28.970400728597451</v>
      </c>
      <c r="N7" s="30">
        <v>63619</v>
      </c>
      <c r="O7" s="30">
        <v>52083</v>
      </c>
    </row>
    <row r="8" spans="1:15" s="29" customFormat="1" ht="27" customHeight="1" x14ac:dyDescent="0.25">
      <c r="A8" s="18" t="s">
        <v>17</v>
      </c>
      <c r="B8" s="34">
        <v>17851</v>
      </c>
      <c r="C8" s="20">
        <f>(B8-B7)/B7</f>
        <v>3.1432368405847344E-2</v>
      </c>
      <c r="D8" s="21">
        <f>+D18+D28+D23</f>
        <v>422.1</v>
      </c>
      <c r="E8" s="36">
        <f>+E18+E28+E23</f>
        <v>8478</v>
      </c>
      <c r="F8" s="23">
        <f>(E8-E7)/E7</f>
        <v>1.5207759549754521E-2</v>
      </c>
      <c r="G8" s="35">
        <v>603</v>
      </c>
      <c r="H8" s="33">
        <f>(G8-G7)/G7</f>
        <v>-4.8895899053627762E-2</v>
      </c>
      <c r="I8" s="26">
        <f>+I18+I28+I23</f>
        <v>2359</v>
      </c>
      <c r="J8" s="27">
        <v>0.89500000000000002</v>
      </c>
      <c r="K8" s="28">
        <f>+N8/I8</f>
        <v>27.839338702840188</v>
      </c>
      <c r="N8" s="30">
        <v>65673</v>
      </c>
      <c r="O8" s="30">
        <v>54636</v>
      </c>
    </row>
    <row r="9" spans="1:15" s="29" customFormat="1" ht="27" customHeight="1" x14ac:dyDescent="0.25">
      <c r="A9" s="18" t="s">
        <v>18</v>
      </c>
      <c r="B9" s="34">
        <v>17546</v>
      </c>
      <c r="C9" s="20">
        <f>(B9-B8)/B8</f>
        <v>-1.7085877541874406E-2</v>
      </c>
      <c r="D9" s="21">
        <f>D29+D19+D24</f>
        <v>418.3</v>
      </c>
      <c r="E9" s="36">
        <f>E19+E29+E24</f>
        <v>8254</v>
      </c>
      <c r="F9" s="23">
        <f>(E9-E8)/E8</f>
        <v>-2.642132578438311E-2</v>
      </c>
      <c r="G9" s="35">
        <v>592</v>
      </c>
      <c r="H9" s="33">
        <f>(G9-G8)/G8</f>
        <v>-1.824212271973466E-2</v>
      </c>
      <c r="I9" s="26">
        <f>+I29+I24+I19</f>
        <v>2363</v>
      </c>
      <c r="J9" s="27">
        <v>0.89200000000000002</v>
      </c>
      <c r="K9" s="28">
        <f>+N9/I9</f>
        <v>26.765552264071097</v>
      </c>
      <c r="N9" s="30">
        <v>63247</v>
      </c>
      <c r="O9" s="30">
        <v>54132</v>
      </c>
    </row>
    <row r="10" spans="1:15" ht="14.25" customHeight="1" thickBot="1" x14ac:dyDescent="0.3">
      <c r="A10" s="10"/>
      <c r="B10" s="10"/>
      <c r="C10" s="37"/>
      <c r="D10" s="38"/>
      <c r="E10" s="10"/>
      <c r="F10" s="38"/>
      <c r="G10" s="10"/>
      <c r="H10" s="38"/>
      <c r="I10" s="39"/>
      <c r="J10" s="10"/>
      <c r="M10"/>
      <c r="N10" s="40"/>
      <c r="O10" s="41"/>
    </row>
    <row r="11" spans="1:15" ht="15.75" thickTop="1" x14ac:dyDescent="0.25">
      <c r="A11" s="42"/>
      <c r="B11" s="43" t="s">
        <v>19</v>
      </c>
      <c r="C11" s="44"/>
      <c r="D11" s="44"/>
      <c r="E11" s="45"/>
      <c r="F11" s="44"/>
      <c r="G11" s="45"/>
      <c r="H11" s="46" t="s">
        <v>20</v>
      </c>
      <c r="I11" s="47">
        <v>8311</v>
      </c>
      <c r="J11" s="48"/>
      <c r="M11"/>
      <c r="N11" s="8"/>
      <c r="O11" s="9"/>
    </row>
    <row r="12" spans="1:15" ht="15.75" thickBot="1" x14ac:dyDescent="0.3">
      <c r="A12" s="42"/>
      <c r="B12" s="49" t="s">
        <v>21</v>
      </c>
      <c r="C12" s="50"/>
      <c r="D12" s="51"/>
      <c r="E12" s="52"/>
      <c r="F12" s="50"/>
      <c r="G12" s="52"/>
      <c r="H12" s="53" t="s">
        <v>22</v>
      </c>
      <c r="I12" s="54">
        <v>7985</v>
      </c>
      <c r="J12" s="48"/>
      <c r="M12"/>
      <c r="N12" s="8"/>
      <c r="O12" s="9"/>
    </row>
    <row r="13" spans="1:15" ht="14.25" customHeight="1" thickTop="1" x14ac:dyDescent="0.25">
      <c r="A13" s="10"/>
      <c r="B13" s="10"/>
      <c r="C13" s="37"/>
      <c r="D13" s="38"/>
      <c r="E13" s="10"/>
      <c r="F13" s="38"/>
      <c r="G13" s="10"/>
      <c r="H13" s="38"/>
      <c r="I13" s="39"/>
      <c r="J13" s="10"/>
      <c r="M13"/>
      <c r="N13" s="40"/>
      <c r="O13" s="41"/>
    </row>
    <row r="14" spans="1:15" ht="37.5" customHeight="1" x14ac:dyDescent="0.25">
      <c r="A14" s="10"/>
      <c r="B14" s="14" t="s">
        <v>1</v>
      </c>
      <c r="C14" s="11" t="s">
        <v>2</v>
      </c>
      <c r="D14" s="12" t="s">
        <v>3</v>
      </c>
      <c r="E14" s="13" t="s">
        <v>4</v>
      </c>
      <c r="F14" s="14" t="s">
        <v>5</v>
      </c>
      <c r="G14" s="13" t="s">
        <v>6</v>
      </c>
      <c r="H14" s="14" t="s">
        <v>7</v>
      </c>
      <c r="I14" s="13" t="s">
        <v>8</v>
      </c>
      <c r="J14" s="15" t="s">
        <v>9</v>
      </c>
      <c r="K14" s="14" t="s">
        <v>10</v>
      </c>
      <c r="M14"/>
      <c r="N14" s="16" t="s">
        <v>11</v>
      </c>
      <c r="O14" s="17" t="s">
        <v>12</v>
      </c>
    </row>
    <row r="15" spans="1:15" ht="24.95" customHeight="1" x14ac:dyDescent="0.25">
      <c r="A15" s="55" t="s">
        <v>23</v>
      </c>
      <c r="B15" s="19">
        <v>9812</v>
      </c>
      <c r="C15" s="20" t="s">
        <v>24</v>
      </c>
      <c r="D15" s="56">
        <v>177.5</v>
      </c>
      <c r="E15" s="22">
        <v>3492</v>
      </c>
      <c r="F15" s="23" t="s">
        <v>24</v>
      </c>
      <c r="G15" s="57">
        <v>590</v>
      </c>
      <c r="H15" s="58" t="s">
        <v>24</v>
      </c>
      <c r="I15" s="59">
        <v>1020</v>
      </c>
      <c r="J15" s="60">
        <v>0.871</v>
      </c>
      <c r="K15" s="61">
        <f t="shared" ref="K15:K28" si="1">+N15/I15</f>
        <v>24.446078431372548</v>
      </c>
      <c r="M15"/>
      <c r="N15" s="62">
        <v>24935</v>
      </c>
      <c r="O15" s="63">
        <v>20236</v>
      </c>
    </row>
    <row r="16" spans="1:15" ht="24.95" customHeight="1" x14ac:dyDescent="0.25">
      <c r="A16" s="55" t="s">
        <v>25</v>
      </c>
      <c r="B16" s="19">
        <v>10982</v>
      </c>
      <c r="C16" s="64">
        <f>(B16-B15)/B15</f>
        <v>0.11924174480228292</v>
      </c>
      <c r="D16" s="56">
        <v>180.7</v>
      </c>
      <c r="E16" s="22">
        <v>3804</v>
      </c>
      <c r="F16" s="65">
        <f t="shared" ref="F16:F24" si="2">(E16-E15)/E15</f>
        <v>8.9347079037800689E-2</v>
      </c>
      <c r="G16" s="66">
        <v>632</v>
      </c>
      <c r="H16" s="67">
        <f t="shared" ref="H16:H24" si="3">(G16-G15)/G15</f>
        <v>7.1186440677966104E-2</v>
      </c>
      <c r="I16" s="59">
        <v>1059</v>
      </c>
      <c r="J16" s="60">
        <v>0.93200000000000005</v>
      </c>
      <c r="K16" s="61">
        <f t="shared" si="1"/>
        <v>26.737488196411711</v>
      </c>
      <c r="M16"/>
      <c r="N16" s="62">
        <v>28315</v>
      </c>
      <c r="O16" s="63">
        <v>23414</v>
      </c>
    </row>
    <row r="17" spans="1:15" ht="24.95" customHeight="1" x14ac:dyDescent="0.25">
      <c r="A17" s="55" t="s">
        <v>26</v>
      </c>
      <c r="B17" s="19">
        <v>10453</v>
      </c>
      <c r="C17" s="68">
        <f>(B17-B16)/B16</f>
        <v>-4.8169732289200511E-2</v>
      </c>
      <c r="D17" s="56">
        <v>168.9</v>
      </c>
      <c r="E17" s="22">
        <v>3645</v>
      </c>
      <c r="F17" s="65">
        <f t="shared" si="2"/>
        <v>-4.1798107255520502E-2</v>
      </c>
      <c r="G17" s="66">
        <v>647</v>
      </c>
      <c r="H17" s="67">
        <f t="shared" si="3"/>
        <v>2.3734177215189875E-2</v>
      </c>
      <c r="I17" s="59">
        <v>908</v>
      </c>
      <c r="J17" s="60">
        <v>0.97199999999999998</v>
      </c>
      <c r="K17" s="61">
        <f t="shared" si="1"/>
        <v>29.292951541850222</v>
      </c>
      <c r="M17"/>
      <c r="N17" s="62">
        <v>26598</v>
      </c>
      <c r="O17" s="63">
        <v>21744</v>
      </c>
    </row>
    <row r="18" spans="1:15" ht="24.95" customHeight="1" x14ac:dyDescent="0.25">
      <c r="A18" s="55" t="s">
        <v>27</v>
      </c>
      <c r="B18" s="19">
        <v>10617</v>
      </c>
      <c r="C18" s="68">
        <f>(B18-B17)/B17</f>
        <v>1.5689275805988712E-2</v>
      </c>
      <c r="D18" s="56">
        <v>182.2</v>
      </c>
      <c r="E18" s="22">
        <v>3672</v>
      </c>
      <c r="F18" s="65">
        <f t="shared" si="2"/>
        <v>7.4074074074074077E-3</v>
      </c>
      <c r="G18" s="66">
        <v>605</v>
      </c>
      <c r="H18" s="58">
        <f t="shared" si="3"/>
        <v>-6.4914992272024727E-2</v>
      </c>
      <c r="I18" s="59">
        <v>999</v>
      </c>
      <c r="J18" s="60">
        <v>0.91200000000000003</v>
      </c>
      <c r="K18" s="61">
        <f t="shared" si="1"/>
        <v>27.475475475475477</v>
      </c>
      <c r="M18"/>
      <c r="N18" s="69">
        <v>27448</v>
      </c>
      <c r="O18" s="70">
        <v>22608</v>
      </c>
    </row>
    <row r="19" spans="1:15" ht="24.95" customHeight="1" x14ac:dyDescent="0.25">
      <c r="A19" s="71" t="s">
        <v>28</v>
      </c>
      <c r="B19" s="31">
        <v>10411</v>
      </c>
      <c r="C19" s="72">
        <f>(B19-B18)/B18</f>
        <v>-1.9402844494678346E-2</v>
      </c>
      <c r="D19" s="73">
        <v>181.3</v>
      </c>
      <c r="E19" s="36">
        <v>3556</v>
      </c>
      <c r="F19" s="74">
        <f t="shared" si="2"/>
        <v>-3.1590413943355121E-2</v>
      </c>
      <c r="G19" s="75">
        <v>588</v>
      </c>
      <c r="H19" s="25">
        <f t="shared" si="3"/>
        <v>-2.809917355371901E-2</v>
      </c>
      <c r="I19" s="26">
        <v>994</v>
      </c>
      <c r="J19" s="76">
        <v>0.89600000000000002</v>
      </c>
      <c r="K19" s="28">
        <f t="shared" si="1"/>
        <v>26.438631790744466</v>
      </c>
      <c r="M19"/>
      <c r="N19" s="62">
        <v>26280</v>
      </c>
      <c r="O19" s="63">
        <v>22493</v>
      </c>
    </row>
    <row r="20" spans="1:15" ht="24.95" customHeight="1" x14ac:dyDescent="0.25">
      <c r="A20" s="77" t="s">
        <v>29</v>
      </c>
      <c r="B20" s="78">
        <v>10499</v>
      </c>
      <c r="C20" s="79" t="s">
        <v>24</v>
      </c>
      <c r="D20" s="80">
        <v>178.8</v>
      </c>
      <c r="E20" s="81">
        <v>3530</v>
      </c>
      <c r="F20" s="82" t="s">
        <v>24</v>
      </c>
      <c r="G20" s="83">
        <v>592</v>
      </c>
      <c r="H20" s="84" t="s">
        <v>24</v>
      </c>
      <c r="I20" s="85">
        <v>1081</v>
      </c>
      <c r="J20" s="86">
        <v>0.871</v>
      </c>
      <c r="K20" s="87">
        <f t="shared" si="1"/>
        <v>24.577243293246994</v>
      </c>
      <c r="M20"/>
      <c r="N20" s="88">
        <v>26568</v>
      </c>
      <c r="O20" s="89">
        <v>21386</v>
      </c>
    </row>
    <row r="21" spans="1:15" ht="24.95" customHeight="1" x14ac:dyDescent="0.25">
      <c r="A21" s="55" t="s">
        <v>30</v>
      </c>
      <c r="B21" s="19">
        <v>10590</v>
      </c>
      <c r="C21" s="64">
        <f>(B21-B20)/B20</f>
        <v>8.6674921421087715E-3</v>
      </c>
      <c r="D21" s="56">
        <v>169.5</v>
      </c>
      <c r="E21" s="22">
        <v>3757</v>
      </c>
      <c r="F21" s="90">
        <f t="shared" si="2"/>
        <v>6.4305949008498578E-2</v>
      </c>
      <c r="G21" s="57">
        <v>665</v>
      </c>
      <c r="H21" s="58">
        <f t="shared" si="3"/>
        <v>0.12331081081081081</v>
      </c>
      <c r="I21" s="59">
        <v>972</v>
      </c>
      <c r="J21" s="60">
        <v>0.95699999999999996</v>
      </c>
      <c r="K21" s="61">
        <f t="shared" si="1"/>
        <v>27.722222222222221</v>
      </c>
      <c r="M21"/>
      <c r="N21" s="62">
        <v>26946</v>
      </c>
      <c r="O21" s="63">
        <v>22447</v>
      </c>
    </row>
    <row r="22" spans="1:15" ht="24.95" customHeight="1" x14ac:dyDescent="0.25">
      <c r="A22" s="55" t="s">
        <v>31</v>
      </c>
      <c r="B22" s="91">
        <v>10994</v>
      </c>
      <c r="C22" s="68">
        <f t="shared" ref="C22:C27" si="4">(B22-B21)/B21</f>
        <v>3.8149197355996221E-2</v>
      </c>
      <c r="D22" s="56">
        <v>181.8</v>
      </c>
      <c r="E22" s="22">
        <v>3707</v>
      </c>
      <c r="F22" s="65">
        <f t="shared" si="2"/>
        <v>-1.3308490817141336E-2</v>
      </c>
      <c r="G22" s="57">
        <v>612</v>
      </c>
      <c r="H22" s="67">
        <f t="shared" si="3"/>
        <v>-7.9699248120300756E-2</v>
      </c>
      <c r="I22" s="59">
        <v>1021</v>
      </c>
      <c r="J22" s="60">
        <v>0.92300000000000004</v>
      </c>
      <c r="K22" s="61">
        <f t="shared" si="1"/>
        <v>27.341821743388834</v>
      </c>
      <c r="M22"/>
      <c r="N22" s="69">
        <v>27916</v>
      </c>
      <c r="O22" s="70">
        <v>22698</v>
      </c>
    </row>
    <row r="23" spans="1:15" ht="24.95" customHeight="1" thickBot="1" x14ac:dyDescent="0.3">
      <c r="A23" s="55" t="s">
        <v>32</v>
      </c>
      <c r="B23" s="91">
        <v>10795</v>
      </c>
      <c r="C23" s="68">
        <f>(B23-B22)/B22</f>
        <v>-1.8100782244860832E-2</v>
      </c>
      <c r="D23" s="56">
        <v>181.1</v>
      </c>
      <c r="E23" s="22">
        <v>3618</v>
      </c>
      <c r="F23" s="65">
        <f t="shared" si="2"/>
        <v>-2.4008632317237658E-2</v>
      </c>
      <c r="G23" s="57">
        <v>599</v>
      </c>
      <c r="H23" s="67">
        <f t="shared" si="3"/>
        <v>-2.1241830065359478E-2</v>
      </c>
      <c r="I23" s="59">
        <v>1012</v>
      </c>
      <c r="J23" s="60">
        <v>0.88300000000000001</v>
      </c>
      <c r="K23" s="61">
        <f>+N23/I23</f>
        <v>27.098814229249012</v>
      </c>
      <c r="M23"/>
      <c r="N23" s="69">
        <v>27424</v>
      </c>
      <c r="O23" s="70">
        <v>22758</v>
      </c>
    </row>
    <row r="24" spans="1:15" ht="24.95" customHeight="1" thickTop="1" thickBot="1" x14ac:dyDescent="0.3">
      <c r="A24" s="92" t="s">
        <v>33</v>
      </c>
      <c r="B24" s="93">
        <v>10467</v>
      </c>
      <c r="C24" s="94">
        <f>(B24-B23)/B23</f>
        <v>-3.0384437239462714E-2</v>
      </c>
      <c r="D24" s="95">
        <v>178.2</v>
      </c>
      <c r="E24" s="96">
        <v>3534</v>
      </c>
      <c r="F24" s="97">
        <f t="shared" si="2"/>
        <v>-2.3217247097844111E-2</v>
      </c>
      <c r="G24" s="98">
        <v>595</v>
      </c>
      <c r="H24" s="99">
        <f t="shared" si="3"/>
        <v>-6.6777963272120202E-3</v>
      </c>
      <c r="I24" s="100">
        <v>1023</v>
      </c>
      <c r="J24" s="101">
        <v>0.89700000000000002</v>
      </c>
      <c r="K24" s="102">
        <f>+N24/I24</f>
        <v>25.826979472140764</v>
      </c>
      <c r="M24"/>
      <c r="N24" s="103">
        <v>26421</v>
      </c>
      <c r="O24" s="104">
        <v>22387</v>
      </c>
    </row>
    <row r="25" spans="1:15" ht="24.75" customHeight="1" thickTop="1" x14ac:dyDescent="0.25">
      <c r="A25" s="77" t="s">
        <v>34</v>
      </c>
      <c r="B25" s="78">
        <v>6219</v>
      </c>
      <c r="C25" s="105" t="s">
        <v>14</v>
      </c>
      <c r="D25" s="80">
        <v>57.7</v>
      </c>
      <c r="E25" s="81">
        <v>1098</v>
      </c>
      <c r="F25" s="82" t="s">
        <v>14</v>
      </c>
      <c r="G25" s="83">
        <v>571</v>
      </c>
      <c r="H25" s="84" t="s">
        <v>14</v>
      </c>
      <c r="I25" s="85">
        <v>349</v>
      </c>
      <c r="J25" s="86">
        <v>0.83199999999999996</v>
      </c>
      <c r="K25" s="87">
        <f t="shared" si="1"/>
        <v>25.813753581661892</v>
      </c>
      <c r="M25"/>
      <c r="N25" s="88">
        <v>9009</v>
      </c>
      <c r="O25" s="89">
        <v>7573</v>
      </c>
    </row>
    <row r="26" spans="1:15" ht="24.75" customHeight="1" x14ac:dyDescent="0.25">
      <c r="A26" s="55" t="s">
        <v>35</v>
      </c>
      <c r="B26" s="19">
        <v>7225</v>
      </c>
      <c r="C26" s="20">
        <f>(B26-B25)/B25</f>
        <v>0.16176234121241356</v>
      </c>
      <c r="D26" s="56">
        <v>58.2</v>
      </c>
      <c r="E26" s="22">
        <v>1248</v>
      </c>
      <c r="F26" s="90">
        <f t="shared" ref="F26" si="5">(E26-E25)/E25</f>
        <v>0.13661202185792351</v>
      </c>
      <c r="G26" s="66">
        <v>643</v>
      </c>
      <c r="H26" s="58">
        <f>(G26-G25)/G25</f>
        <v>0.12609457092819615</v>
      </c>
      <c r="I26" s="59">
        <v>358</v>
      </c>
      <c r="J26" s="60">
        <v>0.92600000000000005</v>
      </c>
      <c r="K26" s="61">
        <f t="shared" si="1"/>
        <v>29.83240223463687</v>
      </c>
      <c r="M26"/>
      <c r="N26" s="62">
        <v>10680</v>
      </c>
      <c r="O26" s="63">
        <v>8961</v>
      </c>
    </row>
    <row r="27" spans="1:15" ht="24.75" customHeight="1" x14ac:dyDescent="0.25">
      <c r="A27" s="55" t="s">
        <v>36</v>
      </c>
      <c r="B27" s="19">
        <v>6264</v>
      </c>
      <c r="C27" s="64">
        <f t="shared" si="4"/>
        <v>-0.13301038062283738</v>
      </c>
      <c r="D27" s="56">
        <v>44.7</v>
      </c>
      <c r="E27" s="22">
        <v>999</v>
      </c>
      <c r="F27" s="90">
        <f>(E27-E26)/E26</f>
        <v>-0.19951923076923078</v>
      </c>
      <c r="G27" s="66">
        <v>670</v>
      </c>
      <c r="H27" s="67">
        <f>(G27-G26)/G26</f>
        <v>4.1990668740279936E-2</v>
      </c>
      <c r="I27" s="59">
        <v>267</v>
      </c>
      <c r="J27" s="60">
        <v>1.0069999999999999</v>
      </c>
      <c r="K27" s="61">
        <f t="shared" si="1"/>
        <v>34.101123595505619</v>
      </c>
      <c r="M27"/>
      <c r="N27" s="62">
        <v>9105</v>
      </c>
      <c r="O27" s="63">
        <v>7641</v>
      </c>
    </row>
    <row r="28" spans="1:15" ht="24.75" customHeight="1" x14ac:dyDescent="0.25">
      <c r="A28" s="55" t="s">
        <v>37</v>
      </c>
      <c r="B28" s="19">
        <v>7416</v>
      </c>
      <c r="C28" s="64">
        <f>(B28-B27)/B27</f>
        <v>0.18390804597701149</v>
      </c>
      <c r="D28" s="56">
        <v>58.8</v>
      </c>
      <c r="E28" s="22">
        <v>1188</v>
      </c>
      <c r="F28" s="90">
        <f>(E28-E27)/E27</f>
        <v>0.1891891891891892</v>
      </c>
      <c r="G28" s="66">
        <v>606</v>
      </c>
      <c r="H28" s="58">
        <f>(G28-G27)/G27</f>
        <v>-9.5522388059701493E-2</v>
      </c>
      <c r="I28" s="59">
        <v>348</v>
      </c>
      <c r="J28" s="60">
        <v>0.88200000000000001</v>
      </c>
      <c r="K28" s="61">
        <f t="shared" si="1"/>
        <v>31.037356321839081</v>
      </c>
      <c r="M28"/>
      <c r="N28" s="69">
        <v>10801</v>
      </c>
      <c r="O28" s="70">
        <v>9270</v>
      </c>
    </row>
    <row r="29" spans="1:15" ht="24.75" customHeight="1" x14ac:dyDescent="0.25">
      <c r="A29" s="71" t="s">
        <v>38</v>
      </c>
      <c r="B29" s="31">
        <v>7335</v>
      </c>
      <c r="C29" s="20">
        <f>(B29-B28)/B28</f>
        <v>-1.0922330097087379E-2</v>
      </c>
      <c r="D29" s="73">
        <v>58.8</v>
      </c>
      <c r="E29" s="36">
        <v>1164</v>
      </c>
      <c r="F29" s="23">
        <f>(E29-E28)/E28</f>
        <v>-2.0202020202020204E-2</v>
      </c>
      <c r="G29" s="75">
        <v>594</v>
      </c>
      <c r="H29" s="25">
        <f>(G29-G28)/G28</f>
        <v>-1.9801980198019802E-2</v>
      </c>
      <c r="I29" s="26">
        <v>346</v>
      </c>
      <c r="J29" s="76">
        <v>0.86499999999999999</v>
      </c>
      <c r="K29" s="28">
        <f>+N29/I29</f>
        <v>30.479768786127167</v>
      </c>
      <c r="M29"/>
      <c r="N29" s="62">
        <v>10546</v>
      </c>
      <c r="O29" s="63">
        <v>9252</v>
      </c>
    </row>
    <row r="30" spans="1:15" ht="12.75" customHeight="1" x14ac:dyDescent="0.25">
      <c r="A30" s="106" t="s">
        <v>39</v>
      </c>
      <c r="B30" s="106"/>
      <c r="C30" s="107"/>
      <c r="D30" s="108"/>
      <c r="E30" s="106"/>
      <c r="F30" s="108"/>
      <c r="G30" s="106"/>
      <c r="H30" s="108"/>
      <c r="I30" s="108"/>
      <c r="J30" s="106"/>
      <c r="M30"/>
      <c r="N30" s="109"/>
      <c r="O30" s="110"/>
    </row>
    <row r="31" spans="1:15" ht="12.75" customHeight="1" x14ac:dyDescent="0.25">
      <c r="A31" s="106" t="s">
        <v>40</v>
      </c>
      <c r="B31" s="106"/>
      <c r="C31" s="107"/>
      <c r="D31" s="108"/>
      <c r="E31" s="106"/>
      <c r="F31" s="108"/>
      <c r="G31" s="106"/>
      <c r="H31" s="108"/>
      <c r="I31" s="108"/>
      <c r="J31" s="106"/>
      <c r="M31"/>
      <c r="N31" s="109"/>
      <c r="O31" s="110"/>
    </row>
    <row r="32" spans="1:15" ht="12.75" customHeight="1" x14ac:dyDescent="0.25">
      <c r="A32" s="111" t="s">
        <v>41</v>
      </c>
      <c r="B32" s="111"/>
      <c r="C32" s="112"/>
      <c r="D32" s="112"/>
      <c r="E32" s="112"/>
      <c r="F32" s="112"/>
      <c r="G32" s="112"/>
      <c r="H32" s="112"/>
      <c r="I32" s="112"/>
      <c r="J32" s="112"/>
      <c r="M32"/>
      <c r="N32" s="113"/>
      <c r="O32" s="114"/>
    </row>
    <row r="33" spans="1:15" ht="12.75" customHeight="1" x14ac:dyDescent="0.25">
      <c r="A33" s="106" t="s">
        <v>42</v>
      </c>
      <c r="B33" s="106"/>
      <c r="C33" s="107"/>
      <c r="D33" s="108"/>
      <c r="E33" s="106"/>
      <c r="F33" s="108"/>
      <c r="G33" s="106"/>
      <c r="H33" s="108"/>
      <c r="I33" s="108"/>
      <c r="J33" s="106"/>
      <c r="M33"/>
      <c r="N33" s="109"/>
      <c r="O33" s="110"/>
    </row>
    <row r="34" spans="1:15" ht="12.75" customHeight="1" x14ac:dyDescent="0.25">
      <c r="A34" s="106" t="s">
        <v>43</v>
      </c>
      <c r="B34" s="106"/>
      <c r="C34" s="107"/>
      <c r="D34" s="108"/>
      <c r="E34" s="106"/>
      <c r="F34" s="108"/>
      <c r="G34" s="106"/>
      <c r="H34" s="108"/>
      <c r="I34" s="108"/>
      <c r="J34" s="106"/>
      <c r="M34"/>
      <c r="N34" s="109"/>
      <c r="O34" s="110"/>
    </row>
    <row r="35" spans="1:15" ht="12.75" customHeight="1" x14ac:dyDescent="0.25">
      <c r="A35" s="106" t="s">
        <v>44</v>
      </c>
      <c r="B35" s="106"/>
      <c r="C35" s="107"/>
      <c r="D35" s="108"/>
      <c r="E35" s="106"/>
      <c r="F35" s="108"/>
      <c r="G35" s="106"/>
      <c r="H35" s="108"/>
      <c r="I35" s="108"/>
      <c r="J35" s="106"/>
      <c r="M35"/>
      <c r="N35" s="109"/>
      <c r="O35" s="110"/>
    </row>
    <row r="36" spans="1:15" ht="12.75" customHeight="1" x14ac:dyDescent="0.25">
      <c r="A36" s="115" t="s">
        <v>45</v>
      </c>
      <c r="B36" s="115"/>
      <c r="C36" s="107"/>
      <c r="D36" s="108"/>
      <c r="E36" s="106"/>
      <c r="F36" s="108"/>
      <c r="G36" s="106"/>
      <c r="H36" s="108"/>
      <c r="I36" s="108"/>
      <c r="J36" s="106"/>
      <c r="M36"/>
      <c r="N36" s="109"/>
      <c r="O36" s="110"/>
    </row>
    <row r="37" spans="1:15" ht="12.75" customHeight="1" x14ac:dyDescent="0.25">
      <c r="A37" s="106" t="s">
        <v>46</v>
      </c>
      <c r="B37" s="106"/>
      <c r="C37" s="107"/>
      <c r="D37" s="108"/>
      <c r="E37" s="106"/>
      <c r="F37" s="108"/>
      <c r="G37" s="106"/>
      <c r="H37" s="108"/>
      <c r="I37" s="108"/>
      <c r="J37" s="106"/>
      <c r="M37"/>
      <c r="N37" s="109"/>
      <c r="O37" s="110"/>
    </row>
    <row r="38" spans="1:15" ht="5.25" customHeight="1" x14ac:dyDescent="0.25">
      <c r="A38" s="106"/>
      <c r="B38" s="106"/>
      <c r="C38" s="107"/>
      <c r="D38" s="108"/>
      <c r="E38" s="106"/>
      <c r="F38" s="108"/>
      <c r="G38" s="106"/>
      <c r="H38" s="108"/>
      <c r="I38" s="108"/>
      <c r="J38" s="106"/>
      <c r="M38"/>
      <c r="N38" s="109"/>
      <c r="O38" s="110"/>
    </row>
    <row r="39" spans="1:15" ht="12.75" customHeight="1" x14ac:dyDescent="0.25">
      <c r="A39" s="133" t="s">
        <v>47</v>
      </c>
      <c r="B39" s="133"/>
      <c r="C39" s="133"/>
      <c r="D39" s="133"/>
      <c r="E39" s="133"/>
      <c r="F39" s="133"/>
      <c r="G39" s="133"/>
      <c r="H39" s="133"/>
      <c r="I39" s="133"/>
      <c r="J39" s="133"/>
      <c r="M39"/>
      <c r="N39" s="116"/>
      <c r="O39" s="117"/>
    </row>
    <row r="40" spans="1:15" ht="18" customHeight="1" x14ac:dyDescent="0.25">
      <c r="M40"/>
      <c r="N40" s="8"/>
      <c r="O40" s="9"/>
    </row>
    <row r="41" spans="1:15" ht="18" customHeight="1" x14ac:dyDescent="0.25">
      <c r="M41"/>
      <c r="N41" s="8"/>
      <c r="O41" s="9"/>
    </row>
    <row r="42" spans="1:15" x14ac:dyDescent="0.25">
      <c r="M42"/>
      <c r="N42" s="8"/>
      <c r="O42" s="9"/>
    </row>
    <row r="43" spans="1:15" x14ac:dyDescent="0.25">
      <c r="M43"/>
      <c r="N43" s="8"/>
      <c r="O43" s="9"/>
    </row>
    <row r="44" spans="1:15" x14ac:dyDescent="0.25">
      <c r="M44"/>
      <c r="N44" s="8"/>
      <c r="O44" s="9"/>
    </row>
    <row r="88" ht="15" customHeight="1" x14ac:dyDescent="0.25"/>
  </sheetData>
  <mergeCells count="3">
    <mergeCell ref="A1:K1"/>
    <mergeCell ref="A2:K2"/>
    <mergeCell ref="A39:J39"/>
  </mergeCells>
  <pageMargins left="0.4" right="0.4" top="0.45" bottom="0.45" header="0.3" footer="0.3"/>
  <pageSetup orientation="portrait" verticalDpi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workbookViewId="0">
      <selection activeCell="O25" sqref="O25"/>
    </sheetView>
  </sheetViews>
  <sheetFormatPr defaultColWidth="8.85546875" defaultRowHeight="15" x14ac:dyDescent="0.25"/>
  <cols>
    <col min="1" max="1" width="15.140625" style="5" customWidth="1"/>
    <col min="2" max="2" width="9.42578125" style="5" customWidth="1"/>
    <col min="3" max="3" width="9.7109375" style="6" customWidth="1"/>
    <col min="4" max="4" width="8.28515625" style="7" customWidth="1"/>
    <col min="5" max="5" width="8.28515625" style="5" customWidth="1"/>
    <col min="6" max="6" width="8.28515625" style="7" customWidth="1"/>
    <col min="7" max="7" width="8.28515625" style="5" customWidth="1"/>
    <col min="8" max="9" width="8.28515625" style="7" customWidth="1"/>
    <col min="10" max="10" width="8.7109375" style="5" customWidth="1"/>
    <col min="11" max="11" width="8" customWidth="1"/>
    <col min="12" max="12" width="9.140625" customWidth="1"/>
    <col min="13" max="13" width="9.7109375" style="8" customWidth="1"/>
    <col min="14" max="14" width="9.7109375" style="9" customWidth="1"/>
    <col min="15" max="15" width="9.7109375" customWidth="1"/>
    <col min="16" max="20" width="9.140625" customWidth="1"/>
  </cols>
  <sheetData>
    <row r="1" spans="1:15" ht="18" customHeight="1" x14ac:dyDescent="0.25">
      <c r="A1" s="131" t="s">
        <v>48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M1"/>
      <c r="N1" s="1"/>
      <c r="O1" s="2"/>
    </row>
    <row r="2" spans="1:15" x14ac:dyDescent="0.25">
      <c r="A2" s="132">
        <v>41395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M2"/>
      <c r="N2" s="3"/>
      <c r="O2" s="4"/>
    </row>
    <row r="3" spans="1:15" ht="12" customHeight="1" x14ac:dyDescent="0.25">
      <c r="M3"/>
      <c r="N3" s="8"/>
      <c r="O3" s="9"/>
    </row>
    <row r="4" spans="1:15" ht="42.75" customHeight="1" x14ac:dyDescent="0.25">
      <c r="A4" s="10"/>
      <c r="B4" s="11" t="s">
        <v>1</v>
      </c>
      <c r="C4" s="11" t="s">
        <v>2</v>
      </c>
      <c r="D4" s="12" t="s">
        <v>3</v>
      </c>
      <c r="E4" s="13" t="s">
        <v>4</v>
      </c>
      <c r="F4" s="14" t="s">
        <v>5</v>
      </c>
      <c r="G4" s="13" t="s">
        <v>6</v>
      </c>
      <c r="H4" s="14" t="s">
        <v>7</v>
      </c>
      <c r="I4" s="13" t="s">
        <v>8</v>
      </c>
      <c r="J4" s="15" t="s">
        <v>9</v>
      </c>
      <c r="K4" s="14" t="s">
        <v>10</v>
      </c>
      <c r="M4"/>
      <c r="N4" s="16" t="s">
        <v>11</v>
      </c>
      <c r="O4" s="17" t="s">
        <v>12</v>
      </c>
    </row>
    <row r="5" spans="1:15" s="29" customFormat="1" ht="27" customHeight="1" x14ac:dyDescent="0.25">
      <c r="A5" s="18" t="s">
        <v>13</v>
      </c>
      <c r="B5" s="19">
        <v>11221</v>
      </c>
      <c r="C5" s="20" t="s">
        <v>24</v>
      </c>
      <c r="D5" s="21">
        <f t="shared" ref="D5:E7" si="0">+D15+D20+D25</f>
        <v>256.3</v>
      </c>
      <c r="E5" s="22">
        <f t="shared" si="0"/>
        <v>4759</v>
      </c>
      <c r="F5" s="23" t="s">
        <v>24</v>
      </c>
      <c r="G5" s="24">
        <v>557</v>
      </c>
      <c r="H5" s="25" t="s">
        <v>24</v>
      </c>
      <c r="I5" s="26">
        <f>+I15+I20+I25</f>
        <v>1516</v>
      </c>
      <c r="J5" s="27">
        <v>0.66200000000000003</v>
      </c>
      <c r="K5" s="28">
        <f>+N5/I5</f>
        <v>24.111477572559366</v>
      </c>
      <c r="N5" s="30">
        <v>36553</v>
      </c>
      <c r="O5" s="30">
        <f>+O15+O20+O25</f>
        <v>30280</v>
      </c>
    </row>
    <row r="6" spans="1:15" s="29" customFormat="1" ht="27" customHeight="1" x14ac:dyDescent="0.25">
      <c r="A6" s="18" t="s">
        <v>15</v>
      </c>
      <c r="B6" s="31">
        <v>12047</v>
      </c>
      <c r="C6" s="20">
        <f>(B6-B5)/B5</f>
        <v>7.3611977542108548E-2</v>
      </c>
      <c r="D6" s="21">
        <f t="shared" si="0"/>
        <v>252.7</v>
      </c>
      <c r="E6" s="22">
        <f t="shared" si="0"/>
        <v>5154</v>
      </c>
      <c r="F6" s="23">
        <f>(E6-E5)/E5</f>
        <v>8.3000630384534563E-2</v>
      </c>
      <c r="G6" s="32">
        <v>612</v>
      </c>
      <c r="H6" s="33">
        <f>(G6-G5)/G5</f>
        <v>9.8743267504488336E-2</v>
      </c>
      <c r="I6" s="26">
        <f>+I16+I21+I26</f>
        <v>1505</v>
      </c>
      <c r="J6" s="27">
        <v>0.75800000000000001</v>
      </c>
      <c r="K6" s="28">
        <f>+N6/I6</f>
        <v>26.796013289036544</v>
      </c>
      <c r="N6" s="30">
        <v>40328</v>
      </c>
      <c r="O6" s="30">
        <f>+O16+O21+O26</f>
        <v>33096</v>
      </c>
    </row>
    <row r="7" spans="1:15" s="29" customFormat="1" ht="27" customHeight="1" x14ac:dyDescent="0.25">
      <c r="A7" s="18" t="s">
        <v>16</v>
      </c>
      <c r="B7" s="34">
        <v>11795</v>
      </c>
      <c r="C7" s="20">
        <f>(B7-B6)/B6</f>
        <v>-2.0918070889018012E-2</v>
      </c>
      <c r="D7" s="21">
        <f t="shared" si="0"/>
        <v>238.79999999999998</v>
      </c>
      <c r="E7" s="22">
        <f t="shared" si="0"/>
        <v>4904</v>
      </c>
      <c r="F7" s="23">
        <f>(E7-E6)/E6</f>
        <v>-4.8506014745828482E-2</v>
      </c>
      <c r="G7" s="35">
        <v>616</v>
      </c>
      <c r="H7" s="33">
        <f>(G7-G6)/G6</f>
        <v>6.5359477124183009E-3</v>
      </c>
      <c r="I7" s="26">
        <f>+I17+I22+I27</f>
        <v>1350</v>
      </c>
      <c r="J7" s="27">
        <v>0.86399999999999999</v>
      </c>
      <c r="K7" s="28">
        <f>+N7/I7</f>
        <v>28.695555555555554</v>
      </c>
      <c r="N7" s="30">
        <v>38739</v>
      </c>
      <c r="O7" s="30">
        <v>31802</v>
      </c>
    </row>
    <row r="8" spans="1:15" s="29" customFormat="1" ht="27" customHeight="1" x14ac:dyDescent="0.25">
      <c r="A8" s="18" t="s">
        <v>17</v>
      </c>
      <c r="B8" s="34">
        <v>11508</v>
      </c>
      <c r="C8" s="20">
        <f>(B8-B7)/B7</f>
        <v>-2.433234421364985E-2</v>
      </c>
      <c r="D8" s="21">
        <f>+D18+D28+D23</f>
        <v>257.60000000000002</v>
      </c>
      <c r="E8" s="36">
        <f>+E18+E28+E23</f>
        <v>4637</v>
      </c>
      <c r="F8" s="23">
        <f>(E8-E7)/E7</f>
        <v>-5.4445350734094615E-2</v>
      </c>
      <c r="G8" s="35">
        <v>540</v>
      </c>
      <c r="H8" s="33">
        <f>(G8-G7)/G7</f>
        <v>-0.12337662337662338</v>
      </c>
      <c r="I8" s="26">
        <f>+I18+I28+I23</f>
        <v>1450</v>
      </c>
      <c r="J8" s="27">
        <v>0.80200000000000005</v>
      </c>
      <c r="K8" s="28">
        <f>+N8/I8</f>
        <v>27.007586206896551</v>
      </c>
      <c r="N8" s="30">
        <v>39161</v>
      </c>
      <c r="O8" s="30">
        <v>32433</v>
      </c>
    </row>
    <row r="9" spans="1:15" s="29" customFormat="1" ht="27" customHeight="1" x14ac:dyDescent="0.25">
      <c r="A9" s="71" t="s">
        <v>18</v>
      </c>
      <c r="B9" s="31">
        <v>11410</v>
      </c>
      <c r="C9" s="20">
        <f>(B9-B8)/B8</f>
        <v>-8.5158150851581509E-3</v>
      </c>
      <c r="D9" s="118">
        <f>D29+D19+D24</f>
        <v>262</v>
      </c>
      <c r="E9" s="36">
        <f>E29+E19+E24</f>
        <v>4424</v>
      </c>
      <c r="F9" s="23">
        <f>(E9-E8)/E8</f>
        <v>-4.5934871684278629E-2</v>
      </c>
      <c r="G9" s="119">
        <v>507</v>
      </c>
      <c r="H9" s="33">
        <f>(G9-G8)/G8</f>
        <v>-6.1111111111111109E-2</v>
      </c>
      <c r="I9" s="26">
        <f>I29+I19+I24</f>
        <v>1458</v>
      </c>
      <c r="J9" s="76">
        <v>0.76900000000000002</v>
      </c>
      <c r="K9" s="28">
        <f>+N9/I9</f>
        <v>25.895061728395063</v>
      </c>
      <c r="N9" s="30">
        <v>37755</v>
      </c>
      <c r="O9" s="30">
        <v>31876</v>
      </c>
    </row>
    <row r="10" spans="1:15" ht="14.25" customHeight="1" thickBot="1" x14ac:dyDescent="0.3">
      <c r="A10" s="10"/>
      <c r="B10" s="10"/>
      <c r="C10" s="37"/>
      <c r="D10" s="38"/>
      <c r="E10" s="10"/>
      <c r="F10" s="38"/>
      <c r="G10" s="10"/>
      <c r="H10" s="38"/>
      <c r="I10" s="39"/>
      <c r="J10" s="10"/>
      <c r="M10"/>
      <c r="N10" s="40"/>
      <c r="O10" s="41"/>
    </row>
    <row r="11" spans="1:15" ht="15.75" thickTop="1" x14ac:dyDescent="0.25">
      <c r="A11" s="42"/>
      <c r="B11" s="43" t="s">
        <v>49</v>
      </c>
      <c r="C11" s="44"/>
      <c r="D11" s="44"/>
      <c r="E11" s="45"/>
      <c r="F11" s="44"/>
      <c r="G11" s="45"/>
      <c r="H11" s="46" t="s">
        <v>20</v>
      </c>
      <c r="I11" s="47">
        <v>4769</v>
      </c>
      <c r="J11" s="48"/>
      <c r="M11"/>
      <c r="N11" s="8"/>
      <c r="O11" s="9"/>
    </row>
    <row r="12" spans="1:15" ht="15.75" thickBot="1" x14ac:dyDescent="0.3">
      <c r="A12" s="42"/>
      <c r="B12" s="49" t="s">
        <v>50</v>
      </c>
      <c r="C12" s="50"/>
      <c r="D12" s="51"/>
      <c r="E12" s="52"/>
      <c r="F12" s="50"/>
      <c r="G12" s="52"/>
      <c r="H12" s="53" t="s">
        <v>22</v>
      </c>
      <c r="I12" s="54">
        <v>4237</v>
      </c>
      <c r="J12" s="48"/>
      <c r="M12"/>
      <c r="N12" s="8"/>
      <c r="O12" s="9"/>
    </row>
    <row r="13" spans="1:15" ht="14.25" customHeight="1" thickTop="1" x14ac:dyDescent="0.25">
      <c r="A13" s="10"/>
      <c r="B13" s="10"/>
      <c r="C13" s="37"/>
      <c r="D13" s="38"/>
      <c r="E13" s="10"/>
      <c r="F13" s="38"/>
      <c r="G13" s="10"/>
      <c r="H13" s="38"/>
      <c r="I13" s="39"/>
      <c r="J13" s="10"/>
      <c r="M13"/>
      <c r="N13" s="40"/>
      <c r="O13" s="41"/>
    </row>
    <row r="14" spans="1:15" ht="37.5" customHeight="1" x14ac:dyDescent="0.25">
      <c r="A14" s="10"/>
      <c r="B14" s="14" t="s">
        <v>1</v>
      </c>
      <c r="C14" s="11" t="s">
        <v>2</v>
      </c>
      <c r="D14" s="12" t="s">
        <v>3</v>
      </c>
      <c r="E14" s="13" t="s">
        <v>4</v>
      </c>
      <c r="F14" s="14" t="s">
        <v>5</v>
      </c>
      <c r="G14" s="13" t="s">
        <v>6</v>
      </c>
      <c r="H14" s="14" t="s">
        <v>7</v>
      </c>
      <c r="I14" s="13" t="s">
        <v>8</v>
      </c>
      <c r="J14" s="15" t="s">
        <v>9</v>
      </c>
      <c r="K14" s="14" t="s">
        <v>10</v>
      </c>
      <c r="M14"/>
      <c r="N14" s="16" t="s">
        <v>11</v>
      </c>
      <c r="O14" s="17" t="s">
        <v>12</v>
      </c>
    </row>
    <row r="15" spans="1:15" ht="24.95" customHeight="1" x14ac:dyDescent="0.25">
      <c r="A15" s="55" t="s">
        <v>23</v>
      </c>
      <c r="B15" s="19">
        <v>7081</v>
      </c>
      <c r="C15" s="64" t="s">
        <v>24</v>
      </c>
      <c r="D15" s="56">
        <v>116.8</v>
      </c>
      <c r="E15" s="22">
        <v>2098</v>
      </c>
      <c r="F15" s="90" t="s">
        <v>24</v>
      </c>
      <c r="G15" s="57">
        <v>539</v>
      </c>
      <c r="H15" s="58" t="s">
        <v>24</v>
      </c>
      <c r="I15" s="59">
        <v>667</v>
      </c>
      <c r="J15" s="60">
        <v>0.67200000000000004</v>
      </c>
      <c r="K15" s="61">
        <f t="shared" ref="K15:K29" si="1">+N15/I15</f>
        <v>24.011994002998502</v>
      </c>
      <c r="M15"/>
      <c r="N15" s="62">
        <v>16016</v>
      </c>
      <c r="O15" s="63">
        <v>13280</v>
      </c>
    </row>
    <row r="16" spans="1:15" ht="24.95" customHeight="1" x14ac:dyDescent="0.25">
      <c r="A16" s="55" t="s">
        <v>25</v>
      </c>
      <c r="B16" s="19">
        <v>7619</v>
      </c>
      <c r="C16" s="64">
        <f>(B16-B15)/B15</f>
        <v>7.5977969213387939E-2</v>
      </c>
      <c r="D16" s="56">
        <v>115.8</v>
      </c>
      <c r="E16" s="22">
        <v>2299</v>
      </c>
      <c r="F16" s="65">
        <f>(E16-E15)/E15</f>
        <v>9.5805529075309814E-2</v>
      </c>
      <c r="G16" s="66">
        <v>595</v>
      </c>
      <c r="H16" s="67">
        <f t="shared" ref="H16:H24" si="2">(G16-G15)/G15</f>
        <v>0.1038961038961039</v>
      </c>
      <c r="I16" s="59">
        <v>668</v>
      </c>
      <c r="J16" s="60">
        <v>0.76500000000000001</v>
      </c>
      <c r="K16" s="61">
        <f t="shared" si="1"/>
        <v>26.660179640718564</v>
      </c>
      <c r="M16"/>
      <c r="N16" s="62">
        <v>17809</v>
      </c>
      <c r="O16" s="63">
        <v>14573</v>
      </c>
    </row>
    <row r="17" spans="1:15" ht="24.95" customHeight="1" x14ac:dyDescent="0.25">
      <c r="A17" s="55" t="s">
        <v>26</v>
      </c>
      <c r="B17" s="19">
        <v>7533</v>
      </c>
      <c r="C17" s="68">
        <f>(B17-B16)/B16</f>
        <v>-1.128757054731592E-2</v>
      </c>
      <c r="D17" s="56">
        <v>106.1</v>
      </c>
      <c r="E17" s="22">
        <v>2242</v>
      </c>
      <c r="F17" s="65">
        <f>(E17-E16)/E16</f>
        <v>-2.4793388429752067E-2</v>
      </c>
      <c r="G17" s="66">
        <v>634</v>
      </c>
      <c r="H17" s="67">
        <f t="shared" si="2"/>
        <v>6.5546218487394961E-2</v>
      </c>
      <c r="I17" s="59">
        <v>589</v>
      </c>
      <c r="J17" s="60">
        <v>0.89700000000000002</v>
      </c>
      <c r="K17" s="61">
        <f t="shared" si="1"/>
        <v>29.259762308998301</v>
      </c>
      <c r="M17"/>
      <c r="N17" s="62">
        <v>17234</v>
      </c>
      <c r="O17" s="63">
        <v>14168</v>
      </c>
    </row>
    <row r="18" spans="1:15" ht="24.95" customHeight="1" x14ac:dyDescent="0.25">
      <c r="A18" s="55" t="s">
        <v>27</v>
      </c>
      <c r="B18" s="19">
        <v>7423</v>
      </c>
      <c r="C18" s="68">
        <f>(B18-B17)/B17</f>
        <v>-1.4602416036107792E-2</v>
      </c>
      <c r="D18" s="56">
        <v>116.3</v>
      </c>
      <c r="E18" s="22">
        <v>2140</v>
      </c>
      <c r="F18" s="65">
        <f>(E18-E17)/E17</f>
        <v>-4.5495093666369314E-2</v>
      </c>
      <c r="G18" s="66">
        <v>552</v>
      </c>
      <c r="H18" s="58">
        <f t="shared" si="2"/>
        <v>-0.12933753943217666</v>
      </c>
      <c r="I18" s="59">
        <v>643</v>
      </c>
      <c r="J18" s="60">
        <v>0.82599999999999996</v>
      </c>
      <c r="K18" s="61">
        <f t="shared" si="1"/>
        <v>27.326594090202178</v>
      </c>
      <c r="M18"/>
      <c r="N18" s="69">
        <v>17571</v>
      </c>
      <c r="O18" s="70">
        <v>14317</v>
      </c>
    </row>
    <row r="19" spans="1:15" ht="24.95" customHeight="1" x14ac:dyDescent="0.25">
      <c r="A19" s="71" t="s">
        <v>28</v>
      </c>
      <c r="B19" s="31">
        <v>7146</v>
      </c>
      <c r="C19" s="72">
        <f>(B19-B18)/B18</f>
        <v>-3.7316448875117876E-2</v>
      </c>
      <c r="D19" s="73">
        <v>118.1</v>
      </c>
      <c r="E19" s="36">
        <v>1996</v>
      </c>
      <c r="F19" s="74">
        <f>(E19-E18)/E18</f>
        <v>-6.7289719626168226E-2</v>
      </c>
      <c r="G19" s="75">
        <v>507</v>
      </c>
      <c r="H19" s="25">
        <f t="shared" si="2"/>
        <v>-8.1521739130434784E-2</v>
      </c>
      <c r="I19" s="26">
        <v>645</v>
      </c>
      <c r="J19" s="76">
        <v>0.79100000000000004</v>
      </c>
      <c r="K19" s="28">
        <f t="shared" si="1"/>
        <v>26.244961240310076</v>
      </c>
      <c r="M19"/>
      <c r="N19" s="62">
        <v>16928</v>
      </c>
      <c r="O19" s="120">
        <v>14350</v>
      </c>
    </row>
    <row r="20" spans="1:15" ht="24.95" customHeight="1" x14ac:dyDescent="0.25">
      <c r="A20" s="77" t="s">
        <v>29</v>
      </c>
      <c r="B20" s="78">
        <v>7509</v>
      </c>
      <c r="C20" s="79" t="s">
        <v>24</v>
      </c>
      <c r="D20" s="80">
        <v>116.9</v>
      </c>
      <c r="E20" s="81">
        <v>2235</v>
      </c>
      <c r="F20" s="82" t="s">
        <v>24</v>
      </c>
      <c r="G20" s="83">
        <v>574</v>
      </c>
      <c r="H20" s="84" t="s">
        <v>24</v>
      </c>
      <c r="I20" s="85">
        <v>676</v>
      </c>
      <c r="J20" s="86">
        <v>0.72199999999999998</v>
      </c>
      <c r="K20" s="87">
        <f t="shared" si="1"/>
        <v>25.218934911242602</v>
      </c>
      <c r="M20"/>
      <c r="N20" s="88">
        <v>17048</v>
      </c>
      <c r="O20" s="89">
        <v>14002</v>
      </c>
    </row>
    <row r="21" spans="1:15" ht="24.95" customHeight="1" x14ac:dyDescent="0.25">
      <c r="A21" s="55" t="s">
        <v>30</v>
      </c>
      <c r="B21" s="19">
        <v>7821</v>
      </c>
      <c r="C21" s="64">
        <f t="shared" ref="C21:C27" si="3">(B21-B20)/B20</f>
        <v>4.1550139832201356E-2</v>
      </c>
      <c r="D21" s="56">
        <v>112.6</v>
      </c>
      <c r="E21" s="22">
        <v>2316</v>
      </c>
      <c r="F21" s="90">
        <f t="shared" ref="F21:F29" si="4">(E21-E20)/E20</f>
        <v>3.6241610738255034E-2</v>
      </c>
      <c r="G21" s="57">
        <v>617</v>
      </c>
      <c r="H21" s="58">
        <f t="shared" si="2"/>
        <v>7.4912891986062713E-2</v>
      </c>
      <c r="I21" s="59">
        <v>656</v>
      </c>
      <c r="J21" s="60">
        <v>0.79400000000000004</v>
      </c>
      <c r="K21" s="61">
        <f t="shared" si="1"/>
        <v>27.850609756097562</v>
      </c>
      <c r="M21"/>
      <c r="N21" s="62">
        <v>18270</v>
      </c>
      <c r="O21" s="63">
        <v>14956</v>
      </c>
    </row>
    <row r="22" spans="1:15" ht="24.95" customHeight="1" x14ac:dyDescent="0.25">
      <c r="A22" s="55" t="s">
        <v>31</v>
      </c>
      <c r="B22" s="91">
        <v>7625</v>
      </c>
      <c r="C22" s="68">
        <f t="shared" si="3"/>
        <v>-2.5060733921493415E-2</v>
      </c>
      <c r="D22" s="56">
        <v>113.5</v>
      </c>
      <c r="E22" s="22">
        <v>2240</v>
      </c>
      <c r="F22" s="65">
        <f t="shared" si="4"/>
        <v>-3.281519861830743E-2</v>
      </c>
      <c r="G22" s="57">
        <v>592</v>
      </c>
      <c r="H22" s="67">
        <f t="shared" si="2"/>
        <v>-4.0518638573743923E-2</v>
      </c>
      <c r="I22" s="59">
        <v>634</v>
      </c>
      <c r="J22" s="60">
        <v>0.83299999999999996</v>
      </c>
      <c r="K22" s="61">
        <f t="shared" si="1"/>
        <v>27.941640378548897</v>
      </c>
      <c r="M22"/>
      <c r="N22" s="69">
        <v>17715</v>
      </c>
      <c r="O22" s="70">
        <v>14442</v>
      </c>
    </row>
    <row r="23" spans="1:15" ht="24.95" customHeight="1" thickBot="1" x14ac:dyDescent="0.3">
      <c r="A23" s="55" t="s">
        <v>32</v>
      </c>
      <c r="B23" s="91">
        <v>7423</v>
      </c>
      <c r="C23" s="68">
        <f t="shared" si="3"/>
        <v>-2.6491803278688525E-2</v>
      </c>
      <c r="D23" s="56">
        <v>118.9</v>
      </c>
      <c r="E23" s="22">
        <v>2057</v>
      </c>
      <c r="F23" s="65">
        <f t="shared" si="4"/>
        <v>-8.1696428571428573E-2</v>
      </c>
      <c r="G23" s="57">
        <v>519</v>
      </c>
      <c r="H23" s="67">
        <f t="shared" si="2"/>
        <v>-0.12331081081081081</v>
      </c>
      <c r="I23" s="59">
        <v>663</v>
      </c>
      <c r="J23" s="60">
        <v>0.78200000000000003</v>
      </c>
      <c r="K23" s="61">
        <f t="shared" si="1"/>
        <v>26.402714932126695</v>
      </c>
      <c r="M23"/>
      <c r="N23" s="69">
        <v>17505</v>
      </c>
      <c r="O23" s="70">
        <v>14574</v>
      </c>
    </row>
    <row r="24" spans="1:15" ht="24.95" customHeight="1" thickTop="1" thickBot="1" x14ac:dyDescent="0.3">
      <c r="A24" s="92" t="s">
        <v>33</v>
      </c>
      <c r="B24" s="93">
        <v>7347</v>
      </c>
      <c r="C24" s="94">
        <f>(B24-B23)/B23</f>
        <v>-1.0238448066819346E-2</v>
      </c>
      <c r="D24" s="95">
        <v>119</v>
      </c>
      <c r="E24" s="96">
        <v>1967</v>
      </c>
      <c r="F24" s="97">
        <f>(E24-E23)/E23</f>
        <v>-4.3753038405444825E-2</v>
      </c>
      <c r="G24" s="98">
        <v>496</v>
      </c>
      <c r="H24" s="99">
        <f t="shared" si="2"/>
        <v>-4.4315992292870907E-2</v>
      </c>
      <c r="I24" s="100">
        <v>656</v>
      </c>
      <c r="J24" s="101">
        <v>0.76300000000000001</v>
      </c>
      <c r="K24" s="102">
        <f>+N24/I24</f>
        <v>25.477134146341463</v>
      </c>
      <c r="M24"/>
      <c r="N24" s="103">
        <v>16713</v>
      </c>
      <c r="O24" s="104">
        <v>13974</v>
      </c>
    </row>
    <row r="25" spans="1:15" ht="24.75" customHeight="1" thickTop="1" x14ac:dyDescent="0.25">
      <c r="A25" s="77" t="s">
        <v>34</v>
      </c>
      <c r="B25" s="78">
        <v>2634</v>
      </c>
      <c r="C25" s="105" t="s">
        <v>24</v>
      </c>
      <c r="D25" s="80">
        <v>22.6</v>
      </c>
      <c r="E25" s="81">
        <v>426</v>
      </c>
      <c r="F25" s="82" t="s">
        <v>24</v>
      </c>
      <c r="G25" s="83">
        <v>564</v>
      </c>
      <c r="H25" s="84" t="s">
        <v>24</v>
      </c>
      <c r="I25" s="85">
        <v>173</v>
      </c>
      <c r="J25" s="86">
        <v>0.44500000000000001</v>
      </c>
      <c r="K25" s="87">
        <f t="shared" si="1"/>
        <v>20.167630057803468</v>
      </c>
      <c r="M25"/>
      <c r="N25" s="88">
        <v>3489</v>
      </c>
      <c r="O25" s="89">
        <v>2998</v>
      </c>
    </row>
    <row r="26" spans="1:15" ht="24.75" customHeight="1" x14ac:dyDescent="0.25">
      <c r="A26" s="55" t="s">
        <v>35</v>
      </c>
      <c r="B26" s="19">
        <v>3062</v>
      </c>
      <c r="C26" s="20">
        <f t="shared" si="3"/>
        <v>0.1624905087319666</v>
      </c>
      <c r="D26" s="56">
        <v>24.3</v>
      </c>
      <c r="E26" s="22">
        <v>539</v>
      </c>
      <c r="F26" s="90">
        <f t="shared" si="4"/>
        <v>0.26525821596244131</v>
      </c>
      <c r="G26" s="66">
        <v>666</v>
      </c>
      <c r="H26" s="58">
        <f>(G26-G25)/G25</f>
        <v>0.18085106382978725</v>
      </c>
      <c r="I26" s="59">
        <v>181</v>
      </c>
      <c r="J26" s="60">
        <v>0.59199999999999997</v>
      </c>
      <c r="K26" s="61">
        <f t="shared" si="1"/>
        <v>23.475138121546962</v>
      </c>
      <c r="M26"/>
      <c r="N26" s="62">
        <v>4249</v>
      </c>
      <c r="O26" s="63">
        <v>3567</v>
      </c>
    </row>
    <row r="27" spans="1:15" ht="24.75" customHeight="1" x14ac:dyDescent="0.25">
      <c r="A27" s="55" t="s">
        <v>36</v>
      </c>
      <c r="B27" s="19">
        <v>2806</v>
      </c>
      <c r="C27" s="64">
        <f t="shared" si="3"/>
        <v>-8.3605486610058788E-2</v>
      </c>
      <c r="D27" s="56">
        <v>19.2</v>
      </c>
      <c r="E27" s="22">
        <v>422</v>
      </c>
      <c r="F27" s="90">
        <f t="shared" si="4"/>
        <v>-0.21706864564007422</v>
      </c>
      <c r="G27" s="66">
        <v>660</v>
      </c>
      <c r="H27" s="67">
        <f>(G27-G26)/G26</f>
        <v>-9.0090090090090089E-3</v>
      </c>
      <c r="I27" s="59">
        <v>127</v>
      </c>
      <c r="J27" s="60">
        <v>0.87</v>
      </c>
      <c r="K27" s="61">
        <f t="shared" si="1"/>
        <v>29.84251968503937</v>
      </c>
      <c r="M27"/>
      <c r="N27" s="62">
        <v>3790</v>
      </c>
      <c r="O27" s="63">
        <v>3192</v>
      </c>
    </row>
    <row r="28" spans="1:15" ht="24.75" customHeight="1" x14ac:dyDescent="0.25">
      <c r="A28" s="55" t="s">
        <v>37</v>
      </c>
      <c r="B28" s="19">
        <v>2931</v>
      </c>
      <c r="C28" s="64">
        <f>(B28-B27)/B27</f>
        <v>4.4547398431931576E-2</v>
      </c>
      <c r="D28" s="56">
        <v>22.4</v>
      </c>
      <c r="E28" s="22">
        <v>440</v>
      </c>
      <c r="F28" s="65">
        <f t="shared" si="4"/>
        <v>4.2654028436018961E-2</v>
      </c>
      <c r="G28" s="66">
        <v>590</v>
      </c>
      <c r="H28" s="58">
        <f>(G28-G27)/G27</f>
        <v>-0.10606060606060606</v>
      </c>
      <c r="I28" s="59">
        <v>144</v>
      </c>
      <c r="J28" s="60">
        <v>0.78900000000000003</v>
      </c>
      <c r="K28" s="61">
        <f t="shared" si="1"/>
        <v>28.368055555555557</v>
      </c>
      <c r="M28"/>
      <c r="N28" s="69">
        <v>4085</v>
      </c>
      <c r="O28" s="70">
        <v>3542</v>
      </c>
    </row>
    <row r="29" spans="1:15" ht="24.75" customHeight="1" x14ac:dyDescent="0.25">
      <c r="A29" s="121" t="s">
        <v>38</v>
      </c>
      <c r="B29" s="31">
        <v>3062</v>
      </c>
      <c r="C29" s="20">
        <f>(B29-B28)/B28</f>
        <v>4.4694643466393721E-2</v>
      </c>
      <c r="D29" s="73">
        <v>24.9</v>
      </c>
      <c r="E29" s="36">
        <v>461</v>
      </c>
      <c r="F29" s="74">
        <f t="shared" si="4"/>
        <v>4.7727272727272729E-2</v>
      </c>
      <c r="G29" s="75">
        <v>556</v>
      </c>
      <c r="H29" s="25">
        <f>(G29-G28)/G28</f>
        <v>-5.7627118644067797E-2</v>
      </c>
      <c r="I29" s="26">
        <v>157</v>
      </c>
      <c r="J29" s="76">
        <v>0.67800000000000005</v>
      </c>
      <c r="K29" s="28">
        <f t="shared" si="1"/>
        <v>26.203821656050955</v>
      </c>
      <c r="M29"/>
      <c r="N29" s="62">
        <v>4114</v>
      </c>
      <c r="O29" s="63">
        <v>3552</v>
      </c>
    </row>
    <row r="30" spans="1:15" ht="12.75" customHeight="1" x14ac:dyDescent="0.25">
      <c r="A30" s="106" t="s">
        <v>51</v>
      </c>
      <c r="B30" s="106"/>
      <c r="C30" s="107"/>
      <c r="D30" s="108"/>
      <c r="E30" s="106"/>
      <c r="F30" s="108"/>
      <c r="G30" s="106"/>
      <c r="H30" s="108"/>
      <c r="I30" s="108"/>
      <c r="J30" s="106"/>
      <c r="M30"/>
      <c r="N30" s="109"/>
      <c r="O30" s="110"/>
    </row>
    <row r="31" spans="1:15" ht="12.75" customHeight="1" x14ac:dyDescent="0.25">
      <c r="A31" s="106" t="s">
        <v>40</v>
      </c>
      <c r="B31" s="106"/>
      <c r="C31" s="107"/>
      <c r="D31" s="108"/>
      <c r="E31" s="106"/>
      <c r="F31" s="108"/>
      <c r="G31" s="106"/>
      <c r="H31" s="108"/>
      <c r="I31" s="108"/>
      <c r="J31" s="106"/>
      <c r="M31"/>
      <c r="N31" s="109"/>
      <c r="O31" s="110"/>
    </row>
    <row r="32" spans="1:15" ht="12.75" customHeight="1" x14ac:dyDescent="0.25">
      <c r="A32" s="111" t="s">
        <v>41</v>
      </c>
      <c r="B32" s="111"/>
      <c r="C32" s="112"/>
      <c r="D32" s="112"/>
      <c r="E32" s="112"/>
      <c r="F32" s="112"/>
      <c r="G32" s="112"/>
      <c r="H32" s="112"/>
      <c r="I32" s="112"/>
      <c r="J32" s="112"/>
      <c r="M32"/>
      <c r="N32" s="113"/>
      <c r="O32" s="114"/>
    </row>
    <row r="33" spans="1:15" ht="12.75" customHeight="1" x14ac:dyDescent="0.25">
      <c r="A33" s="106" t="s">
        <v>42</v>
      </c>
      <c r="B33" s="106"/>
      <c r="C33" s="107"/>
      <c r="D33" s="108"/>
      <c r="E33" s="106"/>
      <c r="F33" s="108"/>
      <c r="G33" s="106"/>
      <c r="H33" s="108"/>
      <c r="I33" s="108"/>
      <c r="J33" s="106"/>
      <c r="M33"/>
      <c r="N33" s="109"/>
      <c r="O33" s="110"/>
    </row>
    <row r="34" spans="1:15" ht="12.75" customHeight="1" x14ac:dyDescent="0.25">
      <c r="A34" s="106" t="s">
        <v>43</v>
      </c>
      <c r="B34" s="106"/>
      <c r="C34" s="107"/>
      <c r="D34" s="108"/>
      <c r="E34" s="106"/>
      <c r="F34" s="108"/>
      <c r="G34" s="106"/>
      <c r="H34" s="108"/>
      <c r="I34" s="108"/>
      <c r="J34" s="106"/>
      <c r="M34"/>
      <c r="N34" s="109"/>
      <c r="O34" s="110"/>
    </row>
    <row r="35" spans="1:15" ht="12.75" customHeight="1" x14ac:dyDescent="0.25">
      <c r="A35" s="106" t="s">
        <v>44</v>
      </c>
      <c r="B35" s="106"/>
      <c r="C35" s="107"/>
      <c r="D35" s="108"/>
      <c r="E35" s="106"/>
      <c r="F35" s="108"/>
      <c r="G35" s="106"/>
      <c r="H35" s="108"/>
      <c r="I35" s="108"/>
      <c r="J35" s="106"/>
      <c r="M35"/>
      <c r="N35" s="109"/>
      <c r="O35" s="110"/>
    </row>
    <row r="36" spans="1:15" ht="12.75" customHeight="1" x14ac:dyDescent="0.25">
      <c r="A36" s="115" t="s">
        <v>45</v>
      </c>
      <c r="B36" s="115"/>
      <c r="C36" s="107"/>
      <c r="D36" s="108"/>
      <c r="E36" s="106"/>
      <c r="F36" s="108"/>
      <c r="G36" s="106"/>
      <c r="H36" s="108"/>
      <c r="I36" s="108"/>
      <c r="J36" s="106"/>
      <c r="M36"/>
      <c r="N36" s="109"/>
      <c r="O36" s="110"/>
    </row>
    <row r="37" spans="1:15" ht="12.75" customHeight="1" x14ac:dyDescent="0.25">
      <c r="A37" s="106" t="s">
        <v>46</v>
      </c>
      <c r="B37" s="106"/>
      <c r="C37" s="107"/>
      <c r="D37" s="108"/>
      <c r="E37" s="106"/>
      <c r="F37" s="108"/>
      <c r="G37" s="106"/>
      <c r="H37" s="108"/>
      <c r="I37" s="108"/>
      <c r="J37" s="106"/>
      <c r="M37"/>
      <c r="N37" s="109"/>
      <c r="O37" s="110"/>
    </row>
    <row r="38" spans="1:15" ht="5.25" customHeight="1" x14ac:dyDescent="0.25">
      <c r="A38" s="106"/>
      <c r="B38" s="106"/>
      <c r="C38" s="107"/>
      <c r="D38" s="108"/>
      <c r="E38" s="106"/>
      <c r="F38" s="108"/>
      <c r="G38" s="106"/>
      <c r="H38" s="108"/>
      <c r="I38" s="108"/>
      <c r="J38" s="106"/>
      <c r="M38"/>
      <c r="N38" s="109"/>
      <c r="O38" s="110"/>
    </row>
    <row r="39" spans="1:15" ht="12.75" customHeight="1" x14ac:dyDescent="0.25">
      <c r="A39" s="133" t="s">
        <v>47</v>
      </c>
      <c r="B39" s="133"/>
      <c r="C39" s="133"/>
      <c r="D39" s="133"/>
      <c r="E39" s="133"/>
      <c r="F39" s="133"/>
      <c r="G39" s="133"/>
      <c r="H39" s="133"/>
      <c r="I39" s="133"/>
      <c r="J39" s="133"/>
      <c r="M39"/>
      <c r="N39" s="116"/>
      <c r="O39" s="117"/>
    </row>
    <row r="40" spans="1:15" ht="18" customHeight="1" x14ac:dyDescent="0.25">
      <c r="M40"/>
      <c r="N40" s="8"/>
      <c r="O40" s="9"/>
    </row>
    <row r="41" spans="1:15" ht="18" customHeight="1" x14ac:dyDescent="0.25">
      <c r="M41"/>
      <c r="N41" s="8"/>
      <c r="O41" s="9"/>
    </row>
    <row r="42" spans="1:15" x14ac:dyDescent="0.25">
      <c r="M42"/>
      <c r="N42" s="8"/>
      <c r="O42" s="9"/>
    </row>
    <row r="43" spans="1:15" x14ac:dyDescent="0.25">
      <c r="M43"/>
      <c r="N43" s="8"/>
      <c r="O43" s="9"/>
    </row>
    <row r="44" spans="1:15" x14ac:dyDescent="0.25">
      <c r="M44"/>
      <c r="N44" s="8"/>
      <c r="O44" s="9"/>
    </row>
    <row r="88" spans="3:15" s="5" customFormat="1" ht="15" customHeight="1" x14ac:dyDescent="0.25">
      <c r="C88" s="6"/>
      <c r="D88" s="7"/>
      <c r="F88" s="7"/>
      <c r="H88" s="7"/>
      <c r="I88" s="7"/>
      <c r="K88"/>
      <c r="L88"/>
      <c r="M88" s="8"/>
      <c r="N88" s="9"/>
      <c r="O88"/>
    </row>
  </sheetData>
  <mergeCells count="3">
    <mergeCell ref="A1:K1"/>
    <mergeCell ref="A2:K2"/>
    <mergeCell ref="A39:J39"/>
  </mergeCells>
  <pageMargins left="0.4" right="0.4" top="0.45" bottom="0.45" header="0.3" footer="0.3"/>
  <pageSetup orientation="portrait" verticalDpi="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workbookViewId="0">
      <selection activeCell="O25" sqref="O25"/>
    </sheetView>
  </sheetViews>
  <sheetFormatPr defaultColWidth="8.85546875" defaultRowHeight="15" x14ac:dyDescent="0.25"/>
  <cols>
    <col min="1" max="1" width="15.140625" style="5" customWidth="1"/>
    <col min="2" max="2" width="9.42578125" style="5" customWidth="1"/>
    <col min="3" max="3" width="9.7109375" style="6" customWidth="1"/>
    <col min="4" max="4" width="8.28515625" style="7" customWidth="1"/>
    <col min="5" max="5" width="8.28515625" style="5" customWidth="1"/>
    <col min="6" max="6" width="8.28515625" style="7" customWidth="1"/>
    <col min="7" max="7" width="8.28515625" style="5" customWidth="1"/>
    <col min="8" max="9" width="8.28515625" style="7" customWidth="1"/>
    <col min="10" max="10" width="8.7109375" style="5" customWidth="1"/>
    <col min="11" max="11" width="8" customWidth="1"/>
    <col min="12" max="12" width="9.140625" customWidth="1"/>
    <col min="13" max="13" width="9.7109375" style="8" customWidth="1"/>
    <col min="14" max="14" width="10.42578125" style="9" customWidth="1"/>
    <col min="15" max="15" width="9.7109375" customWidth="1"/>
    <col min="16" max="16" width="1.28515625" customWidth="1"/>
    <col min="17" max="19" width="9.140625" customWidth="1"/>
  </cols>
  <sheetData>
    <row r="1" spans="1:15" ht="18" customHeight="1" x14ac:dyDescent="0.25">
      <c r="A1" s="131" t="s">
        <v>52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M1"/>
      <c r="N1" s="1"/>
      <c r="O1" s="2"/>
    </row>
    <row r="2" spans="1:15" x14ac:dyDescent="0.25">
      <c r="A2" s="132">
        <v>41395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M2"/>
      <c r="N2" s="3"/>
      <c r="O2" s="4"/>
    </row>
    <row r="3" spans="1:15" ht="12" customHeight="1" x14ac:dyDescent="0.25">
      <c r="M3"/>
      <c r="N3" s="8"/>
      <c r="O3" s="9"/>
    </row>
    <row r="4" spans="1:15" ht="42.75" customHeight="1" x14ac:dyDescent="0.25">
      <c r="A4" s="10"/>
      <c r="B4" s="11" t="s">
        <v>1</v>
      </c>
      <c r="C4" s="11" t="s">
        <v>2</v>
      </c>
      <c r="D4" s="12" t="s">
        <v>3</v>
      </c>
      <c r="E4" s="13" t="s">
        <v>4</v>
      </c>
      <c r="F4" s="14" t="s">
        <v>5</v>
      </c>
      <c r="G4" s="13" t="s">
        <v>6</v>
      </c>
      <c r="H4" s="14" t="s">
        <v>7</v>
      </c>
      <c r="I4" s="13" t="s">
        <v>8</v>
      </c>
      <c r="J4" s="15" t="s">
        <v>9</v>
      </c>
      <c r="K4" s="14" t="s">
        <v>10</v>
      </c>
      <c r="M4"/>
      <c r="N4" s="16" t="s">
        <v>11</v>
      </c>
      <c r="O4" s="17" t="s">
        <v>12</v>
      </c>
    </row>
    <row r="5" spans="1:15" s="29" customFormat="1" ht="27" customHeight="1" x14ac:dyDescent="0.25">
      <c r="A5" s="18" t="s">
        <v>13</v>
      </c>
      <c r="B5" s="19">
        <v>19630</v>
      </c>
      <c r="C5" s="20" t="s">
        <v>24</v>
      </c>
      <c r="D5" s="21">
        <f t="shared" ref="D5:E7" si="0">+D15+D20+D25</f>
        <v>492</v>
      </c>
      <c r="E5" s="22">
        <f t="shared" si="0"/>
        <v>9289</v>
      </c>
      <c r="F5" s="23" t="s">
        <v>24</v>
      </c>
      <c r="G5" s="24">
        <v>566</v>
      </c>
      <c r="H5" s="25" t="s">
        <v>24</v>
      </c>
      <c r="I5" s="26">
        <f>+I15+I20+I25</f>
        <v>2652</v>
      </c>
      <c r="J5" s="27">
        <v>0.77400000000000002</v>
      </c>
      <c r="K5" s="28">
        <f>+N5/I5</f>
        <v>24.43891402714932</v>
      </c>
      <c r="N5" s="30">
        <v>64812</v>
      </c>
      <c r="O5" s="30">
        <f>+O15+O20+O25</f>
        <v>53571</v>
      </c>
    </row>
    <row r="6" spans="1:15" s="29" customFormat="1" ht="27" customHeight="1" x14ac:dyDescent="0.25">
      <c r="A6" s="18" t="s">
        <v>15</v>
      </c>
      <c r="B6" s="31">
        <v>19393</v>
      </c>
      <c r="C6" s="20">
        <f>(B6-B5)/B5</f>
        <v>-1.2073357106469689E-2</v>
      </c>
      <c r="D6" s="21">
        <f t="shared" si="0"/>
        <v>477.09999999999997</v>
      </c>
      <c r="E6" s="22">
        <f t="shared" si="0"/>
        <v>9443</v>
      </c>
      <c r="F6" s="23">
        <f>(E6-E5)/E5</f>
        <v>1.6578749058025623E-2</v>
      </c>
      <c r="G6" s="32">
        <v>594</v>
      </c>
      <c r="H6" s="33">
        <f>(G6-G5)/G5</f>
        <v>4.9469964664310952E-2</v>
      </c>
      <c r="I6" s="26">
        <f>+I16+I21+I26</f>
        <v>2591</v>
      </c>
      <c r="J6" s="27">
        <v>0.86199999999999999</v>
      </c>
      <c r="K6" s="28">
        <f>+N6/I6</f>
        <v>25.935932072558856</v>
      </c>
      <c r="N6" s="30">
        <v>67200</v>
      </c>
      <c r="O6" s="30">
        <f>+O16+O21+O26</f>
        <v>55875</v>
      </c>
    </row>
    <row r="7" spans="1:15" s="29" customFormat="1" ht="27" customHeight="1" x14ac:dyDescent="0.25">
      <c r="A7" s="18" t="s">
        <v>16</v>
      </c>
      <c r="B7" s="34">
        <v>17353</v>
      </c>
      <c r="C7" s="20">
        <f>(B7-B6)/B6</f>
        <v>-0.10519259526633322</v>
      </c>
      <c r="D7" s="21">
        <f t="shared" si="0"/>
        <v>427.4</v>
      </c>
      <c r="E7" s="22">
        <f t="shared" si="0"/>
        <v>8358</v>
      </c>
      <c r="F7" s="23">
        <f>(E7-E6)/E6</f>
        <v>-0.11489992587101557</v>
      </c>
      <c r="G7" s="35">
        <v>587</v>
      </c>
      <c r="H7" s="33">
        <f>(G7-G6)/G6</f>
        <v>-1.1784511784511785E-2</v>
      </c>
      <c r="I7" s="26">
        <f>+I17+I22+I27</f>
        <v>2322</v>
      </c>
      <c r="J7" s="27">
        <v>0.90900000000000003</v>
      </c>
      <c r="K7" s="28">
        <f>+N7/I7</f>
        <v>26.304048234280792</v>
      </c>
      <c r="N7" s="30">
        <v>61078</v>
      </c>
      <c r="O7" s="30">
        <v>50409</v>
      </c>
    </row>
    <row r="8" spans="1:15" s="29" customFormat="1" ht="27" customHeight="1" x14ac:dyDescent="0.25">
      <c r="A8" s="18" t="s">
        <v>17</v>
      </c>
      <c r="B8" s="34">
        <v>16630</v>
      </c>
      <c r="C8" s="20">
        <f>(B8-B7)/B7</f>
        <v>-4.1664265544862557E-2</v>
      </c>
      <c r="D8" s="21">
        <f>+D18+D28+D23</f>
        <v>435.2</v>
      </c>
      <c r="E8" s="36">
        <f>+E18+E28+E23</f>
        <v>7849</v>
      </c>
      <c r="F8" s="23">
        <f>(E8-E7)/E7</f>
        <v>-6.0899736779133767E-2</v>
      </c>
      <c r="G8" s="35">
        <v>541</v>
      </c>
      <c r="H8" s="33">
        <f>(G8-G7)/G7</f>
        <v>-7.8364565587734247E-2</v>
      </c>
      <c r="I8" s="26">
        <f>+I18+I28+I23</f>
        <v>2364</v>
      </c>
      <c r="J8" s="27">
        <v>0.872</v>
      </c>
      <c r="K8" s="28">
        <f>+N8/I8</f>
        <v>24.781725888324875</v>
      </c>
      <c r="N8" s="30">
        <v>58584</v>
      </c>
      <c r="O8" s="30">
        <v>48996</v>
      </c>
    </row>
    <row r="9" spans="1:15" s="29" customFormat="1" ht="27" customHeight="1" x14ac:dyDescent="0.25">
      <c r="A9" s="71" t="s">
        <v>18</v>
      </c>
      <c r="B9" s="31">
        <v>15955</v>
      </c>
      <c r="C9" s="20">
        <f>(B9-B8)/B8</f>
        <v>-4.0589296452194827E-2</v>
      </c>
      <c r="D9" s="118">
        <f>D29+D19+D24</f>
        <v>426.8</v>
      </c>
      <c r="E9" s="36">
        <f>E29+E19+E24</f>
        <v>7702</v>
      </c>
      <c r="F9" s="23">
        <f>(E9-E8)/E8</f>
        <v>-1.8728500445916677E-2</v>
      </c>
      <c r="G9" s="119">
        <v>541</v>
      </c>
      <c r="H9" s="33">
        <f>(G9-G8)/G8</f>
        <v>0</v>
      </c>
      <c r="I9" s="26">
        <f>+I19+I24+I29</f>
        <v>2284</v>
      </c>
      <c r="J9" s="76">
        <v>0.85199999999999998</v>
      </c>
      <c r="K9" s="28">
        <f>+N9/I9</f>
        <v>24.729422066549912</v>
      </c>
      <c r="N9" s="30">
        <v>56482</v>
      </c>
      <c r="O9" s="30">
        <v>47798</v>
      </c>
    </row>
    <row r="10" spans="1:15" ht="14.25" customHeight="1" thickBot="1" x14ac:dyDescent="0.3">
      <c r="A10" s="10"/>
      <c r="B10" s="10"/>
      <c r="C10" s="37"/>
      <c r="D10" s="38"/>
      <c r="E10" s="10"/>
      <c r="F10" s="38"/>
      <c r="G10" s="10"/>
      <c r="H10" s="38"/>
      <c r="I10" s="39"/>
      <c r="J10" s="10"/>
      <c r="M10"/>
      <c r="N10" s="40"/>
      <c r="O10" s="41"/>
    </row>
    <row r="11" spans="1:15" ht="15.75" thickTop="1" x14ac:dyDescent="0.25">
      <c r="A11" s="42"/>
      <c r="B11" s="43" t="s">
        <v>49</v>
      </c>
      <c r="C11" s="44"/>
      <c r="D11" s="44"/>
      <c r="E11" s="45"/>
      <c r="F11" s="44"/>
      <c r="G11" s="45"/>
      <c r="H11" s="46" t="s">
        <v>20</v>
      </c>
      <c r="I11" s="47">
        <v>8281</v>
      </c>
      <c r="J11" s="48"/>
      <c r="M11"/>
      <c r="N11" s="8"/>
      <c r="O11" s="9"/>
    </row>
    <row r="12" spans="1:15" ht="15.75" thickBot="1" x14ac:dyDescent="0.3">
      <c r="A12" s="42"/>
      <c r="B12" s="49" t="s">
        <v>50</v>
      </c>
      <c r="C12" s="50"/>
      <c r="D12" s="51"/>
      <c r="E12" s="52"/>
      <c r="F12" s="50"/>
      <c r="G12" s="52"/>
      <c r="H12" s="53" t="s">
        <v>22</v>
      </c>
      <c r="I12" s="54">
        <v>7299</v>
      </c>
      <c r="J12" s="48"/>
      <c r="M12"/>
      <c r="N12" s="8"/>
      <c r="O12" s="9"/>
    </row>
    <row r="13" spans="1:15" ht="14.25" customHeight="1" thickTop="1" x14ac:dyDescent="0.25">
      <c r="A13" s="10"/>
      <c r="B13" s="10"/>
      <c r="C13" s="37"/>
      <c r="D13" s="38"/>
      <c r="E13" s="10"/>
      <c r="F13" s="38"/>
      <c r="G13" s="10"/>
      <c r="H13" s="38"/>
      <c r="I13" s="39"/>
      <c r="J13" s="10"/>
      <c r="M13"/>
      <c r="N13" s="40"/>
      <c r="O13" s="41"/>
    </row>
    <row r="14" spans="1:15" ht="37.5" customHeight="1" x14ac:dyDescent="0.25">
      <c r="A14" s="10"/>
      <c r="B14" s="14" t="s">
        <v>1</v>
      </c>
      <c r="C14" s="11" t="s">
        <v>2</v>
      </c>
      <c r="D14" s="12" t="s">
        <v>3</v>
      </c>
      <c r="E14" s="13" t="s">
        <v>4</v>
      </c>
      <c r="F14" s="14" t="s">
        <v>5</v>
      </c>
      <c r="G14" s="13" t="s">
        <v>6</v>
      </c>
      <c r="H14" s="14" t="s">
        <v>7</v>
      </c>
      <c r="I14" s="13" t="s">
        <v>8</v>
      </c>
      <c r="J14" s="15" t="s">
        <v>9</v>
      </c>
      <c r="K14" s="14" t="s">
        <v>10</v>
      </c>
      <c r="M14"/>
      <c r="N14" s="16" t="s">
        <v>11</v>
      </c>
      <c r="O14" s="17" t="s">
        <v>12</v>
      </c>
    </row>
    <row r="15" spans="1:15" ht="24.95" customHeight="1" x14ac:dyDescent="0.25">
      <c r="A15" s="55" t="s">
        <v>23</v>
      </c>
      <c r="B15" s="19">
        <v>11593</v>
      </c>
      <c r="C15" s="64" t="s">
        <v>24</v>
      </c>
      <c r="D15" s="56">
        <v>228.8</v>
      </c>
      <c r="E15" s="22">
        <v>4078</v>
      </c>
      <c r="F15" s="90" t="s">
        <v>24</v>
      </c>
      <c r="G15" s="57">
        <v>535</v>
      </c>
      <c r="H15" s="58" t="s">
        <v>24</v>
      </c>
      <c r="I15" s="59">
        <v>1223</v>
      </c>
      <c r="J15" s="60">
        <v>0.77</v>
      </c>
      <c r="K15" s="61">
        <f t="shared" ref="K15:K29" si="1">+N15/I15</f>
        <v>22.703188879803761</v>
      </c>
      <c r="M15"/>
      <c r="N15" s="62">
        <v>27766</v>
      </c>
      <c r="O15" s="63">
        <v>22891</v>
      </c>
    </row>
    <row r="16" spans="1:15" ht="24.95" customHeight="1" x14ac:dyDescent="0.25">
      <c r="A16" s="55" t="s">
        <v>25</v>
      </c>
      <c r="B16" s="19">
        <v>12039</v>
      </c>
      <c r="C16" s="64">
        <f>(B16-B15)/B15</f>
        <v>3.8471491417234535E-2</v>
      </c>
      <c r="D16" s="56">
        <v>214.2</v>
      </c>
      <c r="E16" s="22">
        <v>4155</v>
      </c>
      <c r="F16" s="65">
        <f>(E16-E15)/E15</f>
        <v>1.8881804806277588E-2</v>
      </c>
      <c r="G16" s="66">
        <v>582</v>
      </c>
      <c r="H16" s="67">
        <f>(G16-G15)/G15</f>
        <v>8.7850467289719625E-2</v>
      </c>
      <c r="I16" s="59">
        <v>1149</v>
      </c>
      <c r="J16" s="60">
        <v>0.879</v>
      </c>
      <c r="K16" s="61">
        <f t="shared" si="1"/>
        <v>25.186248912097476</v>
      </c>
      <c r="M16"/>
      <c r="N16" s="62">
        <v>28939</v>
      </c>
      <c r="O16" s="63">
        <v>24009</v>
      </c>
    </row>
    <row r="17" spans="1:15" ht="24.95" customHeight="1" x14ac:dyDescent="0.25">
      <c r="A17" s="55" t="s">
        <v>26</v>
      </c>
      <c r="B17" s="19">
        <v>11075</v>
      </c>
      <c r="C17" s="68">
        <f>(B17-B16)/B16</f>
        <v>-8.0073095772074096E-2</v>
      </c>
      <c r="D17" s="56">
        <v>190.6</v>
      </c>
      <c r="E17" s="22">
        <v>3782</v>
      </c>
      <c r="F17" s="65">
        <f>(E17-E16)/E16</f>
        <v>-8.9771359807460885E-2</v>
      </c>
      <c r="G17" s="66">
        <v>595</v>
      </c>
      <c r="H17" s="67">
        <f>(G17-G16)/G16</f>
        <v>2.2336769759450172E-2</v>
      </c>
      <c r="I17" s="59">
        <v>1037</v>
      </c>
      <c r="J17" s="60">
        <v>0.90900000000000003</v>
      </c>
      <c r="K17" s="61">
        <f t="shared" si="1"/>
        <v>25.485053037608488</v>
      </c>
      <c r="M17"/>
      <c r="N17" s="62">
        <v>26428</v>
      </c>
      <c r="O17" s="63">
        <v>21784</v>
      </c>
    </row>
    <row r="18" spans="1:15" ht="24.95" customHeight="1" x14ac:dyDescent="0.25">
      <c r="A18" s="55" t="s">
        <v>27</v>
      </c>
      <c r="B18" s="19">
        <v>10911</v>
      </c>
      <c r="C18" s="68">
        <f>(B18-B17)/B17</f>
        <v>-1.4808126410835214E-2</v>
      </c>
      <c r="D18" s="56">
        <v>197.1</v>
      </c>
      <c r="E18" s="22">
        <v>3590</v>
      </c>
      <c r="F18" s="65">
        <f>(E18-E17)/E17</f>
        <v>-5.076679005817028E-2</v>
      </c>
      <c r="G18" s="66">
        <v>546</v>
      </c>
      <c r="H18" s="58">
        <f>(G18-G17)/G17</f>
        <v>-8.2352941176470587E-2</v>
      </c>
      <c r="I18" s="59">
        <v>1052</v>
      </c>
      <c r="J18" s="60">
        <v>0.88600000000000001</v>
      </c>
      <c r="K18" s="61">
        <f t="shared" si="1"/>
        <v>24.773764258555133</v>
      </c>
      <c r="M18"/>
      <c r="N18" s="69">
        <v>26062</v>
      </c>
      <c r="O18" s="70">
        <v>21646</v>
      </c>
    </row>
    <row r="19" spans="1:15" ht="24.95" customHeight="1" x14ac:dyDescent="0.25">
      <c r="A19" s="121" t="s">
        <v>28</v>
      </c>
      <c r="B19" s="31">
        <v>10228</v>
      </c>
      <c r="C19" s="72">
        <f>(B19-B18)/B18</f>
        <v>-6.2597378792044731E-2</v>
      </c>
      <c r="D19" s="73">
        <v>190.6</v>
      </c>
      <c r="E19" s="36">
        <v>3498</v>
      </c>
      <c r="F19" s="74">
        <f>(E19-E18)/E18</f>
        <v>-2.5626740947075208E-2</v>
      </c>
      <c r="G19" s="75">
        <v>550</v>
      </c>
      <c r="H19" s="25">
        <f>(G19-G18)/G18</f>
        <v>7.326007326007326E-3</v>
      </c>
      <c r="I19" s="26">
        <v>1009</v>
      </c>
      <c r="J19" s="76">
        <v>0.871</v>
      </c>
      <c r="K19" s="28">
        <f t="shared" si="1"/>
        <v>24.923686818632309</v>
      </c>
      <c r="M19"/>
      <c r="N19" s="62">
        <v>25148</v>
      </c>
      <c r="O19" s="63">
        <v>21265</v>
      </c>
    </row>
    <row r="20" spans="1:15" ht="24.95" customHeight="1" x14ac:dyDescent="0.25">
      <c r="A20" s="77" t="s">
        <v>29</v>
      </c>
      <c r="B20" s="78">
        <v>12733</v>
      </c>
      <c r="C20" s="79" t="s">
        <v>24</v>
      </c>
      <c r="D20" s="80">
        <v>211.3</v>
      </c>
      <c r="E20" s="81">
        <v>4195</v>
      </c>
      <c r="F20" s="82" t="s">
        <v>24</v>
      </c>
      <c r="G20" s="83">
        <v>596</v>
      </c>
      <c r="H20" s="84" t="s">
        <v>24</v>
      </c>
      <c r="I20" s="85">
        <v>1131</v>
      </c>
      <c r="J20" s="86">
        <v>0.80700000000000005</v>
      </c>
      <c r="K20" s="87">
        <f t="shared" si="1"/>
        <v>25.447391688770999</v>
      </c>
      <c r="M20"/>
      <c r="N20" s="88">
        <v>28781</v>
      </c>
      <c r="O20" s="89">
        <v>23375</v>
      </c>
    </row>
    <row r="21" spans="1:15" ht="24.95" customHeight="1" x14ac:dyDescent="0.25">
      <c r="A21" s="55" t="s">
        <v>30</v>
      </c>
      <c r="B21" s="19">
        <v>12157</v>
      </c>
      <c r="C21" s="64">
        <f>(B21-B20)/B20</f>
        <v>-4.5236786303306367E-2</v>
      </c>
      <c r="D21" s="56">
        <v>208.2</v>
      </c>
      <c r="E21" s="22">
        <v>4168</v>
      </c>
      <c r="F21" s="90">
        <f>(E21-E20)/E20</f>
        <v>-6.4362336114421933E-3</v>
      </c>
      <c r="G21" s="57">
        <v>601</v>
      </c>
      <c r="H21" s="58">
        <f>(G21-G20)/G20</f>
        <v>8.389261744966443E-3</v>
      </c>
      <c r="I21" s="59">
        <v>1132</v>
      </c>
      <c r="J21" s="60">
        <v>0.85399999999999998</v>
      </c>
      <c r="K21" s="61">
        <f t="shared" si="1"/>
        <v>25.456713780918729</v>
      </c>
      <c r="M21"/>
      <c r="N21" s="62">
        <v>28817</v>
      </c>
      <c r="O21" s="63">
        <v>23809</v>
      </c>
    </row>
    <row r="22" spans="1:15" ht="24.95" customHeight="1" x14ac:dyDescent="0.25">
      <c r="A22" s="55" t="s">
        <v>31</v>
      </c>
      <c r="B22" s="91">
        <v>10896</v>
      </c>
      <c r="C22" s="68">
        <f>(B22-B21)/B21</f>
        <v>-0.10372624825203586</v>
      </c>
      <c r="D22" s="56">
        <v>189.6</v>
      </c>
      <c r="E22" s="22">
        <v>3614</v>
      </c>
      <c r="F22" s="65">
        <f>(E22-E21)/E21</f>
        <v>-0.13291746641074856</v>
      </c>
      <c r="G22" s="57">
        <v>572</v>
      </c>
      <c r="H22" s="67">
        <f>(G22-G21)/G21</f>
        <v>-4.8252911813643926E-2</v>
      </c>
      <c r="I22" s="59">
        <v>1024</v>
      </c>
      <c r="J22" s="60">
        <v>0.90300000000000002</v>
      </c>
      <c r="K22" s="61">
        <f t="shared" si="1"/>
        <v>25.5859375</v>
      </c>
      <c r="M22"/>
      <c r="N22" s="69">
        <v>26200</v>
      </c>
      <c r="O22" s="70">
        <v>21426</v>
      </c>
    </row>
    <row r="23" spans="1:15" ht="24.95" customHeight="1" thickBot="1" x14ac:dyDescent="0.3">
      <c r="A23" s="55" t="s">
        <v>32</v>
      </c>
      <c r="B23" s="91">
        <v>10199</v>
      </c>
      <c r="C23" s="68">
        <f>(B23-B22)/B22</f>
        <v>-6.3968428781204109E-2</v>
      </c>
      <c r="D23" s="56">
        <v>189</v>
      </c>
      <c r="E23" s="22">
        <v>3338</v>
      </c>
      <c r="F23" s="65">
        <f>(E23-E22)/E22</f>
        <v>-7.6369673491975654E-2</v>
      </c>
      <c r="G23" s="57">
        <v>530</v>
      </c>
      <c r="H23" s="67">
        <f>(G23-G22)/G22</f>
        <v>-7.3426573426573424E-2</v>
      </c>
      <c r="I23" s="59">
        <v>1043</v>
      </c>
      <c r="J23" s="60">
        <v>0.84899999999999998</v>
      </c>
      <c r="K23" s="61">
        <f t="shared" si="1"/>
        <v>23.356663470757429</v>
      </c>
      <c r="M23"/>
      <c r="N23" s="69">
        <v>24361</v>
      </c>
      <c r="O23" s="70">
        <v>20260</v>
      </c>
    </row>
    <row r="24" spans="1:15" ht="24.95" customHeight="1" thickTop="1" thickBot="1" x14ac:dyDescent="0.3">
      <c r="A24" s="92" t="s">
        <v>33</v>
      </c>
      <c r="B24" s="93">
        <v>9803</v>
      </c>
      <c r="C24" s="94">
        <f>(B24-B23)/B23</f>
        <v>-3.8827336013334643E-2</v>
      </c>
      <c r="D24" s="95">
        <v>188</v>
      </c>
      <c r="E24" s="96">
        <v>3283</v>
      </c>
      <c r="F24" s="97">
        <f>(E24-E23)/E23</f>
        <v>-1.6476932294787298E-2</v>
      </c>
      <c r="G24" s="98">
        <v>524</v>
      </c>
      <c r="H24" s="99">
        <f>(G24-G23)/G23</f>
        <v>-1.1320754716981131E-2</v>
      </c>
      <c r="I24" s="100">
        <v>1016</v>
      </c>
      <c r="J24" s="101">
        <v>0.84</v>
      </c>
      <c r="K24" s="102">
        <f t="shared" si="1"/>
        <v>23.602362204724411</v>
      </c>
      <c r="M24"/>
      <c r="N24" s="103">
        <v>23980</v>
      </c>
      <c r="O24" s="104">
        <v>19972</v>
      </c>
    </row>
    <row r="25" spans="1:15" ht="24.75" customHeight="1" thickTop="1" x14ac:dyDescent="0.25">
      <c r="A25" s="77" t="s">
        <v>34</v>
      </c>
      <c r="B25" s="78">
        <v>5943</v>
      </c>
      <c r="C25" s="105" t="s">
        <v>24</v>
      </c>
      <c r="D25" s="80">
        <v>51.9</v>
      </c>
      <c r="E25" s="81">
        <v>1016</v>
      </c>
      <c r="F25" s="82" t="s">
        <v>24</v>
      </c>
      <c r="G25" s="83">
        <v>587</v>
      </c>
      <c r="H25" s="84" t="s">
        <v>24</v>
      </c>
      <c r="I25" s="85">
        <v>298</v>
      </c>
      <c r="J25" s="86">
        <v>0.68500000000000005</v>
      </c>
      <c r="K25" s="87">
        <f t="shared" si="1"/>
        <v>27.734899328859061</v>
      </c>
      <c r="M25"/>
      <c r="N25" s="88">
        <v>8265</v>
      </c>
      <c r="O25" s="89">
        <v>7305</v>
      </c>
    </row>
    <row r="26" spans="1:15" ht="24.75" customHeight="1" x14ac:dyDescent="0.25">
      <c r="A26" s="55" t="s">
        <v>35</v>
      </c>
      <c r="B26" s="19">
        <v>6509</v>
      </c>
      <c r="C26" s="20">
        <f>(B26-B25)/B25</f>
        <v>9.5238095238095233E-2</v>
      </c>
      <c r="D26" s="56">
        <v>54.7</v>
      </c>
      <c r="E26" s="22">
        <v>1120</v>
      </c>
      <c r="F26" s="90">
        <f>(E26-E25)/E25</f>
        <v>0.10236220472440945</v>
      </c>
      <c r="G26" s="66">
        <v>614</v>
      </c>
      <c r="H26" s="58">
        <f>(G26-G25)/G25</f>
        <v>4.5996592844974447E-2</v>
      </c>
      <c r="I26" s="59">
        <v>310</v>
      </c>
      <c r="J26" s="60">
        <v>0.83499999999999996</v>
      </c>
      <c r="K26" s="61">
        <f t="shared" si="1"/>
        <v>30.464516129032258</v>
      </c>
      <c r="M26"/>
      <c r="N26" s="62">
        <v>9444</v>
      </c>
      <c r="O26" s="63">
        <v>8057</v>
      </c>
    </row>
    <row r="27" spans="1:15" ht="24.75" customHeight="1" x14ac:dyDescent="0.25">
      <c r="A27" s="55" t="s">
        <v>36</v>
      </c>
      <c r="B27" s="19">
        <v>5803</v>
      </c>
      <c r="C27" s="64">
        <f>(B27-B26)/B26</f>
        <v>-0.10846520202796128</v>
      </c>
      <c r="D27" s="56">
        <v>47.2</v>
      </c>
      <c r="E27" s="22">
        <v>962</v>
      </c>
      <c r="F27" s="90">
        <f>(E27-E26)/E26</f>
        <v>-0.14107142857142857</v>
      </c>
      <c r="G27" s="66">
        <v>612</v>
      </c>
      <c r="H27" s="67">
        <f>(G27-G26)/G26</f>
        <v>-3.2573289902280132E-3</v>
      </c>
      <c r="I27" s="59">
        <v>261</v>
      </c>
      <c r="J27" s="60">
        <v>0.93100000000000005</v>
      </c>
      <c r="K27" s="61">
        <f t="shared" si="1"/>
        <v>32.375478927203062</v>
      </c>
      <c r="M27"/>
      <c r="N27" s="62">
        <v>8450</v>
      </c>
      <c r="O27" s="63">
        <v>7199</v>
      </c>
    </row>
    <row r="28" spans="1:15" ht="24.75" customHeight="1" x14ac:dyDescent="0.25">
      <c r="A28" s="71" t="s">
        <v>37</v>
      </c>
      <c r="B28" s="31">
        <v>5549</v>
      </c>
      <c r="C28" s="20">
        <f>(B28-B27)/B27</f>
        <v>-4.3770463553334485E-2</v>
      </c>
      <c r="D28" s="73">
        <v>49.1</v>
      </c>
      <c r="E28" s="36">
        <v>921</v>
      </c>
      <c r="F28" s="74">
        <f>(E28-E27)/E27</f>
        <v>-4.2619542619542622E-2</v>
      </c>
      <c r="G28" s="75">
        <v>564</v>
      </c>
      <c r="H28" s="25">
        <f>(G28-G27)/G27</f>
        <v>-7.8431372549019607E-2</v>
      </c>
      <c r="I28" s="26">
        <v>269</v>
      </c>
      <c r="J28" s="76">
        <v>0.9</v>
      </c>
      <c r="K28" s="61">
        <f t="shared" si="1"/>
        <v>30.338289962825279</v>
      </c>
      <c r="M28"/>
      <c r="N28" s="69">
        <v>8161</v>
      </c>
      <c r="O28" s="70">
        <v>7090</v>
      </c>
    </row>
    <row r="29" spans="1:15" ht="24.75" customHeight="1" x14ac:dyDescent="0.25">
      <c r="A29" s="122" t="s">
        <v>38</v>
      </c>
      <c r="B29" s="123">
        <v>5377</v>
      </c>
      <c r="C29" s="105">
        <f>(B29-B28)/B28</f>
        <v>-3.0996575959632365E-2</v>
      </c>
      <c r="D29" s="124">
        <v>48.2</v>
      </c>
      <c r="E29" s="125">
        <v>921</v>
      </c>
      <c r="F29" s="126">
        <f>(E29-E28)/E28</f>
        <v>0</v>
      </c>
      <c r="G29" s="127">
        <v>573</v>
      </c>
      <c r="H29" s="128">
        <f>(G29-G28)/G28</f>
        <v>1.5957446808510637E-2</v>
      </c>
      <c r="I29" s="129">
        <v>259</v>
      </c>
      <c r="J29" s="130">
        <v>0.82099999999999995</v>
      </c>
      <c r="K29" s="28">
        <f t="shared" si="1"/>
        <v>28.393822393822393</v>
      </c>
      <c r="M29"/>
      <c r="N29" s="62">
        <v>7354</v>
      </c>
      <c r="O29" s="63">
        <v>6561</v>
      </c>
    </row>
    <row r="30" spans="1:15" ht="12.75" customHeight="1" x14ac:dyDescent="0.25">
      <c r="A30" s="106" t="s">
        <v>51</v>
      </c>
      <c r="B30" s="106"/>
      <c r="C30" s="107"/>
      <c r="D30" s="108"/>
      <c r="E30" s="106"/>
      <c r="F30" s="108"/>
      <c r="G30" s="106"/>
      <c r="H30" s="108"/>
      <c r="I30" s="108"/>
      <c r="J30" s="106"/>
      <c r="M30"/>
      <c r="N30" s="109"/>
      <c r="O30" s="110"/>
    </row>
    <row r="31" spans="1:15" ht="12.75" customHeight="1" x14ac:dyDescent="0.25">
      <c r="A31" s="106" t="s">
        <v>40</v>
      </c>
      <c r="B31" s="106"/>
      <c r="C31" s="107"/>
      <c r="D31" s="108"/>
      <c r="E31" s="106"/>
      <c r="F31" s="108"/>
      <c r="G31" s="106"/>
      <c r="H31" s="108"/>
      <c r="I31" s="108"/>
      <c r="J31" s="106"/>
      <c r="M31"/>
      <c r="N31" s="109"/>
      <c r="O31" s="110"/>
    </row>
    <row r="32" spans="1:15" ht="12.75" customHeight="1" x14ac:dyDescent="0.25">
      <c r="A32" s="111" t="s">
        <v>41</v>
      </c>
      <c r="B32" s="111"/>
      <c r="C32" s="112"/>
      <c r="D32" s="112"/>
      <c r="E32" s="112"/>
      <c r="F32" s="112"/>
      <c r="G32" s="112"/>
      <c r="H32" s="112"/>
      <c r="I32" s="112"/>
      <c r="J32" s="112"/>
      <c r="M32"/>
      <c r="N32" s="113"/>
      <c r="O32" s="114"/>
    </row>
    <row r="33" spans="1:15" ht="12.75" customHeight="1" x14ac:dyDescent="0.25">
      <c r="A33" s="106" t="s">
        <v>42</v>
      </c>
      <c r="B33" s="106"/>
      <c r="C33" s="107"/>
      <c r="D33" s="108"/>
      <c r="E33" s="106"/>
      <c r="F33" s="108"/>
      <c r="G33" s="106"/>
      <c r="H33" s="108"/>
      <c r="I33" s="108"/>
      <c r="J33" s="106"/>
      <c r="M33"/>
      <c r="N33" s="109"/>
      <c r="O33" s="110"/>
    </row>
    <row r="34" spans="1:15" ht="12.75" customHeight="1" x14ac:dyDescent="0.25">
      <c r="A34" s="106" t="s">
        <v>43</v>
      </c>
      <c r="B34" s="106"/>
      <c r="C34" s="107"/>
      <c r="D34" s="108"/>
      <c r="E34" s="106"/>
      <c r="F34" s="108"/>
      <c r="G34" s="106"/>
      <c r="H34" s="108"/>
      <c r="I34" s="108"/>
      <c r="J34" s="106"/>
      <c r="M34"/>
      <c r="N34" s="109"/>
      <c r="O34" s="110"/>
    </row>
    <row r="35" spans="1:15" ht="12.75" customHeight="1" x14ac:dyDescent="0.25">
      <c r="A35" s="106" t="s">
        <v>44</v>
      </c>
      <c r="B35" s="106"/>
      <c r="C35" s="107"/>
      <c r="D35" s="108"/>
      <c r="E35" s="106"/>
      <c r="F35" s="108"/>
      <c r="G35" s="106"/>
      <c r="H35" s="108"/>
      <c r="I35" s="108"/>
      <c r="J35" s="106"/>
      <c r="M35"/>
      <c r="N35" s="109"/>
      <c r="O35" s="110"/>
    </row>
    <row r="36" spans="1:15" ht="12.75" customHeight="1" x14ac:dyDescent="0.25">
      <c r="A36" s="115" t="s">
        <v>45</v>
      </c>
      <c r="B36" s="115"/>
      <c r="C36" s="107"/>
      <c r="D36" s="108"/>
      <c r="E36" s="106"/>
      <c r="F36" s="108"/>
      <c r="G36" s="106"/>
      <c r="H36" s="108"/>
      <c r="I36" s="108"/>
      <c r="J36" s="106"/>
      <c r="M36"/>
      <c r="N36" s="109"/>
      <c r="O36" s="110"/>
    </row>
    <row r="37" spans="1:15" ht="12.75" customHeight="1" x14ac:dyDescent="0.25">
      <c r="A37" s="106" t="s">
        <v>46</v>
      </c>
      <c r="B37" s="106"/>
      <c r="C37" s="107"/>
      <c r="D37" s="108"/>
      <c r="E37" s="106"/>
      <c r="F37" s="108"/>
      <c r="G37" s="106"/>
      <c r="H37" s="108"/>
      <c r="I37" s="108"/>
      <c r="J37" s="106"/>
      <c r="M37"/>
      <c r="N37" s="109"/>
      <c r="O37" s="110"/>
    </row>
    <row r="38" spans="1:15" ht="5.25" customHeight="1" x14ac:dyDescent="0.25">
      <c r="A38" s="106"/>
      <c r="B38" s="106"/>
      <c r="C38" s="107"/>
      <c r="D38" s="108"/>
      <c r="E38" s="106"/>
      <c r="F38" s="108"/>
      <c r="G38" s="106"/>
      <c r="H38" s="108"/>
      <c r="I38" s="108"/>
      <c r="J38" s="106"/>
      <c r="M38"/>
      <c r="N38" s="109"/>
      <c r="O38" s="110"/>
    </row>
    <row r="39" spans="1:15" ht="12.75" customHeight="1" x14ac:dyDescent="0.25">
      <c r="A39" s="133" t="s">
        <v>47</v>
      </c>
      <c r="B39" s="133"/>
      <c r="C39" s="133"/>
      <c r="D39" s="133"/>
      <c r="E39" s="133"/>
      <c r="F39" s="133"/>
      <c r="G39" s="133"/>
      <c r="H39" s="133"/>
      <c r="I39" s="133"/>
      <c r="J39" s="133"/>
      <c r="M39"/>
      <c r="N39" s="116"/>
      <c r="O39" s="117"/>
    </row>
    <row r="40" spans="1:15" ht="18" customHeight="1" x14ac:dyDescent="0.25">
      <c r="M40"/>
      <c r="N40" s="8"/>
      <c r="O40" s="9"/>
    </row>
    <row r="41" spans="1:15" ht="18" customHeight="1" x14ac:dyDescent="0.25">
      <c r="M41"/>
      <c r="N41" s="8"/>
      <c r="O41" s="9"/>
    </row>
    <row r="42" spans="1:15" x14ac:dyDescent="0.25">
      <c r="M42"/>
      <c r="N42" s="8"/>
      <c r="O42" s="9"/>
    </row>
    <row r="43" spans="1:15" x14ac:dyDescent="0.25">
      <c r="M43"/>
      <c r="N43" s="8"/>
      <c r="O43" s="9"/>
    </row>
    <row r="44" spans="1:15" x14ac:dyDescent="0.25">
      <c r="M44"/>
      <c r="N44" s="8"/>
      <c r="O44" s="9"/>
    </row>
    <row r="88" spans="3:15" s="5" customFormat="1" ht="15" customHeight="1" x14ac:dyDescent="0.25">
      <c r="C88" s="6"/>
      <c r="D88" s="7"/>
      <c r="F88" s="7"/>
      <c r="H88" s="7"/>
      <c r="I88" s="7"/>
      <c r="K88"/>
      <c r="L88"/>
      <c r="M88" s="8"/>
      <c r="N88" s="9"/>
      <c r="O88"/>
    </row>
  </sheetData>
  <mergeCells count="3">
    <mergeCell ref="A1:K1"/>
    <mergeCell ref="A2:K2"/>
    <mergeCell ref="A39:J39"/>
  </mergeCells>
  <pageMargins left="0.4" right="0.4" top="0.45" bottom="0.45" header="0.3" footer="0.3"/>
  <pageSetup orientation="portrait" verticalDpi="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92F1D1E8CD1440B42CADFDA12F40E8" ma:contentTypeVersion="0" ma:contentTypeDescription="Create a new document." ma:contentTypeScope="" ma:versionID="fc00e96928454d80a1d5f38a66dbe2db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881181E4-9F4A-4386-A9BD-6B1423E527D9}"/>
</file>

<file path=customXml/itemProps2.xml><?xml version="1.0" encoding="utf-8"?>
<ds:datastoreItem xmlns:ds="http://schemas.openxmlformats.org/officeDocument/2006/customXml" ds:itemID="{7561F303-4C1D-4751-9014-1D64AF005432}"/>
</file>

<file path=customXml/itemProps3.xml><?xml version="1.0" encoding="utf-8"?>
<ds:datastoreItem xmlns:ds="http://schemas.openxmlformats.org/officeDocument/2006/customXml" ds:itemID="{9FDD7E8C-7AF9-449B-92BE-626B139FA9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Skyline Productivity</vt:lpstr>
      <vt:lpstr>Cañada Productivity</vt:lpstr>
      <vt:lpstr>CSM Productivity</vt:lpstr>
      <vt:lpstr>'Cañada Productivity'!Print_Area</vt:lpstr>
      <vt:lpstr>'CSM Productivity'!Print_Area</vt:lpstr>
      <vt:lpstr>'Skyline Productivity'!Print_Area</vt:lpstr>
    </vt:vector>
  </TitlesOfParts>
  <Company>SMCCCD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Gacutan, Anjelica</dc:creator>
  <cp:lastModifiedBy>Gacutan, Anjelica</cp:lastModifiedBy>
  <dcterms:created xsi:type="dcterms:W3CDTF">2013-04-30T21:30:22Z</dcterms:created>
  <dcterms:modified xsi:type="dcterms:W3CDTF">2013-04-30T22:12:38Z</dcterms:modified>
  <cp:contentType>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0x0101005992F1D1E8CD1440B42CADFDA12F40E8</vt:lpwstr>
  </property>
</Properties>
</file>